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hrendt\Documents\Veröffentlichungen\26_1_Journal of circular economy\"/>
    </mc:Choice>
  </mc:AlternateContent>
  <xr:revisionPtr revIDLastSave="0" documentId="13_ncr:1_{F5F1FA99-B9C0-4985-A7F8-904DC60F6B1C}" xr6:coauthVersionLast="47" xr6:coauthVersionMax="47" xr10:uidLastSave="{00000000-0000-0000-0000-000000000000}"/>
  <bookViews>
    <workbookView xWindow="-120" yWindow="-120" windowWidth="29040" windowHeight="15720" xr2:uid="{2262E3C7-17EE-4DF4-94BE-38506FEE0558}"/>
  </bookViews>
  <sheets>
    <sheet name="Blends by Sample" sheetId="2" r:id="rId1"/>
    <sheet name="Blends Overlap" sheetId="3" r:id="rId2"/>
    <sheet name="Blends complete list" sheetId="4" r:id="rId3"/>
    <sheet name="Blends Grouped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9" i="6" l="1"/>
  <c r="F7" i="6"/>
  <c r="F6" i="6"/>
  <c r="F5" i="6"/>
  <c r="B30" i="6"/>
  <c r="B7" i="6"/>
  <c r="B5" i="6"/>
  <c r="B3" i="6"/>
  <c r="AA4" i="6" l="1"/>
  <c r="S51" i="6"/>
  <c r="S50" i="6"/>
  <c r="S49" i="6"/>
  <c r="S48" i="6"/>
  <c r="S41" i="6"/>
  <c r="S35" i="6"/>
  <c r="S33" i="6"/>
  <c r="S15" i="6"/>
  <c r="S12" i="6"/>
  <c r="P21" i="6"/>
  <c r="P19" i="6"/>
  <c r="P14" i="6"/>
  <c r="M71" i="6"/>
  <c r="M70" i="6"/>
  <c r="M69" i="6"/>
  <c r="M68" i="6"/>
  <c r="M60" i="6"/>
  <c r="M53" i="6"/>
  <c r="M51" i="6"/>
  <c r="M25" i="6"/>
  <c r="M19" i="6"/>
  <c r="M17" i="6"/>
  <c r="M12" i="6"/>
  <c r="M4" i="6"/>
  <c r="X3" i="6"/>
  <c r="F4" i="4" l="1"/>
  <c r="F11" i="4"/>
  <c r="F20" i="4"/>
  <c r="F7" i="4"/>
  <c r="F29" i="4"/>
  <c r="F23" i="4"/>
  <c r="F22" i="4"/>
  <c r="F30" i="4"/>
  <c r="F3" i="4"/>
  <c r="F39" i="4"/>
  <c r="F15" i="4"/>
  <c r="F13" i="4"/>
  <c r="F5" i="4"/>
  <c r="F35" i="4"/>
  <c r="J3" i="4"/>
  <c r="B8" i="4"/>
  <c r="B4" i="4"/>
  <c r="B3" i="4"/>
  <c r="B5" i="4"/>
</calcChain>
</file>

<file path=xl/sharedStrings.xml><?xml version="1.0" encoding="utf-8"?>
<sst xmlns="http://schemas.openxmlformats.org/spreadsheetml/2006/main" count="1344" uniqueCount="234">
  <si>
    <t>JS May</t>
  </si>
  <si>
    <t>JS Dec</t>
  </si>
  <si>
    <t>FF May</t>
  </si>
  <si>
    <t>FF Dec</t>
  </si>
  <si>
    <t>PostC</t>
  </si>
  <si>
    <t>2 Fibers</t>
  </si>
  <si>
    <t>3 Fibers</t>
  </si>
  <si>
    <t>4 Fibers</t>
  </si>
  <si>
    <t>5 Fibers</t>
  </si>
  <si>
    <t>CO99/EL1</t>
  </si>
  <si>
    <t>CO98/Other2</t>
  </si>
  <si>
    <t>CO98/EL2</t>
  </si>
  <si>
    <t>CO98/EL1/ELM1</t>
  </si>
  <si>
    <t>CO97/EL3</t>
  </si>
  <si>
    <t>CO94/PET4/EL2</t>
  </si>
  <si>
    <t>CO90/PET8/EL2</t>
  </si>
  <si>
    <t>CO89/LI11</t>
  </si>
  <si>
    <t>CO85/PA14/EL1</t>
  </si>
  <si>
    <t>CO82/PET16/EL2</t>
  </si>
  <si>
    <t>CO82/LI18</t>
  </si>
  <si>
    <t>CO81/PET17/EL2</t>
  </si>
  <si>
    <t>CO80/LI20</t>
  </si>
  <si>
    <t>CO79/PET20/EL1</t>
  </si>
  <si>
    <t>CO78/PET19/EL3</t>
  </si>
  <si>
    <t>CO75/PET23/EL2</t>
  </si>
  <si>
    <t>CO74/PET24/PU2</t>
  </si>
  <si>
    <t>CO74/PET24/EL2</t>
  </si>
  <si>
    <t>CO72/PET26/EL2</t>
  </si>
  <si>
    <t>CO70/PET27/EL3</t>
  </si>
  <si>
    <t>CO70/PET30</t>
  </si>
  <si>
    <t>CO70/CVI30</t>
  </si>
  <si>
    <t>CO66/CVI19/PET13/EL2</t>
  </si>
  <si>
    <t>CO62/CLY38</t>
  </si>
  <si>
    <t>CO56/CLY44</t>
  </si>
  <si>
    <t>PET65/CO35</t>
  </si>
  <si>
    <t>CO96/SI4</t>
  </si>
  <si>
    <t>CO94/EL4/ELM2</t>
  </si>
  <si>
    <t>CO93/PET5/EL2</t>
  </si>
  <si>
    <t>CO93/EL7</t>
  </si>
  <si>
    <t>CO92/PET6/EL2</t>
  </si>
  <si>
    <t>CO91/PET8/EL1</t>
  </si>
  <si>
    <t>CO91/PET7/EL2</t>
  </si>
  <si>
    <t>CO89/CVI10/EL1</t>
  </si>
  <si>
    <t>CO89/PET8/EL3</t>
  </si>
  <si>
    <t>CO88/LI12</t>
  </si>
  <si>
    <t>CO88/CVI12</t>
  </si>
  <si>
    <t>CO88/PET10/EL2</t>
  </si>
  <si>
    <t>CO88/PET8/EL4</t>
  </si>
  <si>
    <t>CO87/PET13</t>
  </si>
  <si>
    <t>CO87/PET11/EL2</t>
  </si>
  <si>
    <t>CO86/PET14</t>
  </si>
  <si>
    <t>CO84/CLY16</t>
  </si>
  <si>
    <t>CO83/PET17</t>
  </si>
  <si>
    <t>CO83/CLY17</t>
  </si>
  <si>
    <t>CO82/CLY18</t>
  </si>
  <si>
    <t>CO82/PET17/EL1</t>
  </si>
  <si>
    <t>CO82/CVI9/CLY9</t>
  </si>
  <si>
    <t>CO81/CLY19</t>
  </si>
  <si>
    <t>CO81/PET18/EL1</t>
  </si>
  <si>
    <t>CO80/CVI20</t>
  </si>
  <si>
    <t>CO79/CLY21</t>
  </si>
  <si>
    <t>CO79/CVI20/EL1</t>
  </si>
  <si>
    <t>CO78/PET22</t>
  </si>
  <si>
    <t>CO78/PET20/EL2</t>
  </si>
  <si>
    <t>CO77CVI23</t>
  </si>
  <si>
    <t>CO76/CLY24</t>
  </si>
  <si>
    <t>CO75/LI25</t>
  </si>
  <si>
    <t>CO75/CLY25</t>
  </si>
  <si>
    <t>CO74/PET21/CVI3/EL2</t>
  </si>
  <si>
    <t>CO73/PET26/EL1</t>
  </si>
  <si>
    <t>CO73/PET25/EL2</t>
  </si>
  <si>
    <t>CO72/PET28</t>
  </si>
  <si>
    <t>CO72/PET27/EL1</t>
  </si>
  <si>
    <t>CO27/PET26/EL2</t>
  </si>
  <si>
    <t>CO71/CLY29</t>
  </si>
  <si>
    <t>CO71/PET27/EL2</t>
  </si>
  <si>
    <t>CO70/CVI23/PET7</t>
  </si>
  <si>
    <t>CO70/PET29/EL1</t>
  </si>
  <si>
    <t>CO70/PET28/EL2</t>
  </si>
  <si>
    <t>CO70/CLY30</t>
  </si>
  <si>
    <t>CO69/CLY30/EL1</t>
  </si>
  <si>
    <t>CO69/PET29/EL2</t>
  </si>
  <si>
    <t>CO69/CMD16/CLY15</t>
  </si>
  <si>
    <t>CO68/CVI32</t>
  </si>
  <si>
    <t>CO68/CLY32</t>
  </si>
  <si>
    <t>CO67/CVI33</t>
  </si>
  <si>
    <t>CO66/CVI17/CLY17</t>
  </si>
  <si>
    <t>CO64/CVI36</t>
  </si>
  <si>
    <t>CO64/CLY36</t>
  </si>
  <si>
    <t>CO63/CLY37</t>
  </si>
  <si>
    <t>CO60/LI40</t>
  </si>
  <si>
    <t>CO60/CLY40</t>
  </si>
  <si>
    <t>CO59/CLY41</t>
  </si>
  <si>
    <t>CO59/CLY40/EL1</t>
  </si>
  <si>
    <t>CO58/CLY42</t>
  </si>
  <si>
    <t>CO57/CLY43</t>
  </si>
  <si>
    <t>PET59/CO41</t>
  </si>
  <si>
    <t>CLY70/CP30</t>
  </si>
  <si>
    <t>PET42/CO28/CMD28/EL2</t>
  </si>
  <si>
    <t>CO99/Other1</t>
  </si>
  <si>
    <t>CO96/JU4</t>
  </si>
  <si>
    <t>CO94/PET6</t>
  </si>
  <si>
    <t>CO94/PET5/EL1</t>
  </si>
  <si>
    <t>CO94/ELM4/EL2</t>
  </si>
  <si>
    <t>CO92/CVI8</t>
  </si>
  <si>
    <t>CO92/ELM6/EM2</t>
  </si>
  <si>
    <t>CO91/ELM7/EL2</t>
  </si>
  <si>
    <t>CO90/PET9/EL1</t>
  </si>
  <si>
    <t>CO90/ELM8/EL2</t>
  </si>
  <si>
    <t>CO89/ELM8/EL3</t>
  </si>
  <si>
    <t>CO84/PET14</t>
  </si>
  <si>
    <t>CO84/PET13/EL1</t>
  </si>
  <si>
    <t>CO82/CVI18</t>
  </si>
  <si>
    <t>CO82/CLY9/ELM8/EL1</t>
  </si>
  <si>
    <t>CO81/CLY9/ELM9/EL1</t>
  </si>
  <si>
    <t>CO80/CLY9/ELM9/EL2</t>
  </si>
  <si>
    <t>CO79/PET19/EL2</t>
  </si>
  <si>
    <t>CO78/CVI22</t>
  </si>
  <si>
    <t>CO77/CVI23</t>
  </si>
  <si>
    <t>CO77/CLY23</t>
  </si>
  <si>
    <t>CO75/PET25</t>
  </si>
  <si>
    <t>CO75/PET24/EL1</t>
  </si>
  <si>
    <t>CO73/CLY27</t>
  </si>
  <si>
    <t>CO73/PET27</t>
  </si>
  <si>
    <t>CO71/LI29</t>
  </si>
  <si>
    <t>CO70/PET20/CLY9/EL1</t>
  </si>
  <si>
    <t>CO69/CVI31</t>
  </si>
  <si>
    <t>CO69/CMD17/CLY15</t>
  </si>
  <si>
    <t>CO69/PET30/EL1</t>
  </si>
  <si>
    <t>CO66/PET32/EL2</t>
  </si>
  <si>
    <t>CO66/CVI22/PET12</t>
  </si>
  <si>
    <t>CO65/CLY35</t>
  </si>
  <si>
    <t>CO65/CVI22/PET13</t>
  </si>
  <si>
    <t>CO64/CVI21/PET15</t>
  </si>
  <si>
    <t>CO61/CVI20/PET19</t>
  </si>
  <si>
    <t>CO59/PET27/CVI11/CMD2/CLY1</t>
  </si>
  <si>
    <t>PET78/CO22</t>
  </si>
  <si>
    <t>PET76/CO24</t>
  </si>
  <si>
    <t>PET76/CVI20/EL4</t>
  </si>
  <si>
    <t>CO93/ELM5/EL2</t>
  </si>
  <si>
    <t>CO97/PET2/EL1</t>
  </si>
  <si>
    <t>CO97/ELM2/EL1</t>
  </si>
  <si>
    <t>CO96/ELM3/EL1</t>
  </si>
  <si>
    <t>CO94/ELM5/EL1</t>
  </si>
  <si>
    <t>CO92/PET4/EL4</t>
  </si>
  <si>
    <t>CO91/PET5/EL4</t>
  </si>
  <si>
    <t>CO91/ELM5/EL4</t>
  </si>
  <si>
    <t>CO90/ELM7/EL3</t>
  </si>
  <si>
    <t>CO86/ELM10/EL4</t>
  </si>
  <si>
    <t>CO85,5/PET13,5/EL1</t>
  </si>
  <si>
    <t>CO85/PET14/EL1</t>
  </si>
  <si>
    <t>CO85/PET13/EL2</t>
  </si>
  <si>
    <t>CO85/CLY7/ELM6/EL2</t>
  </si>
  <si>
    <t>CO85/LI15</t>
  </si>
  <si>
    <t>CO84/PET15/EL1</t>
  </si>
  <si>
    <t>CO84/PET14/EL2</t>
  </si>
  <si>
    <t>CO82/CLY7/PET6/EL2/ELM3</t>
  </si>
  <si>
    <t>CO81/PET17/EL3</t>
  </si>
  <si>
    <t>CO81/CLY8/PET8/EL3</t>
  </si>
  <si>
    <t>CO80/PET20</t>
  </si>
  <si>
    <t>CO80/PET19/EL1</t>
  </si>
  <si>
    <t>CO80/PET18/EL2</t>
  </si>
  <si>
    <t>CO80/PET14/EL6</t>
  </si>
  <si>
    <t>CO79/CLY15/ELM4/EL2</t>
  </si>
  <si>
    <t>CO78/PET21/EL1</t>
  </si>
  <si>
    <t>CO78/PET18/EL4</t>
  </si>
  <si>
    <t>CO78/CMD17/PET3/EL1</t>
  </si>
  <si>
    <t>CO78/CLY12/ELM7/EL3</t>
  </si>
  <si>
    <t>CO76/CLY13/PET6/EL5</t>
  </si>
  <si>
    <t>CO74/ELM26</t>
  </si>
  <si>
    <t>CO73/CLY13/PET9/EL5</t>
  </si>
  <si>
    <t>CO72/PET23/EL5</t>
  </si>
  <si>
    <t>CO70/PET20/CVI8/EL2</t>
  </si>
  <si>
    <t>CO70/CLY19/LI8/ELM2/EL1</t>
  </si>
  <si>
    <t>CO69/CLY31</t>
  </si>
  <si>
    <t>CO69/PET19/CVI10/EL2</t>
  </si>
  <si>
    <t>CO68/PET23/CVI8/EL1</t>
  </si>
  <si>
    <t>CO67/CLY32/EL1</t>
  </si>
  <si>
    <t>CO65/PET33/EL2</t>
  </si>
  <si>
    <t>CO64/PET34/EL2</t>
  </si>
  <si>
    <t>CO64/PET33/EL3</t>
  </si>
  <si>
    <t>CO64/PET35/EL1</t>
  </si>
  <si>
    <t>CO62/CVI28/PET8/EL2</t>
  </si>
  <si>
    <t>CO61/CVI34/ELM3/EL2</t>
  </si>
  <si>
    <t>CO61/PET25/CVI12/EL2</t>
  </si>
  <si>
    <t>CO60/CVI40</t>
  </si>
  <si>
    <t>CO60/CVI23/PET16/EL1</t>
  </si>
  <si>
    <t>CO60/CVI22/PET16/EL2</t>
  </si>
  <si>
    <t>CLY42/CO40/PET13/EL1</t>
  </si>
  <si>
    <t>CLY70/PET28/EL2</t>
  </si>
  <si>
    <t>CLY50/CVI50</t>
  </si>
  <si>
    <t>LI55/CVI45</t>
  </si>
  <si>
    <t>CO87/PET12/EL1</t>
  </si>
  <si>
    <t>CO85/CVI7/ELM6/EL2</t>
  </si>
  <si>
    <t>CO83/PET16/EL1</t>
  </si>
  <si>
    <t>CO83/PET15/EL2</t>
  </si>
  <si>
    <t>CO82/PET15/EL3</t>
  </si>
  <si>
    <t>CO82/CLY8/PET8/EL2</t>
  </si>
  <si>
    <t>CO78/CMD18/PET3/EL1</t>
  </si>
  <si>
    <t>CO72/PET23/CVI4/EL1</t>
  </si>
  <si>
    <t>CO68/PET23/CVI8/CL1</t>
  </si>
  <si>
    <t>CO63/CVI31/ELM4/EL2</t>
  </si>
  <si>
    <t>CO56/PET25/CLY13/ELM5/EL1</t>
  </si>
  <si>
    <t>CO56/PET31/CVI10/EL1</t>
  </si>
  <si>
    <t>CO51/CLY49</t>
  </si>
  <si>
    <t>CO44/CLY42/PET13/EL1</t>
  </si>
  <si>
    <t>CVI50/CLY50</t>
  </si>
  <si>
    <t>CO92/ELM6/EL2</t>
  </si>
  <si>
    <t>CO87/ELM10/EL3</t>
  </si>
  <si>
    <t>CO65/PET18/CVI8/ELM7/EL2</t>
  </si>
  <si>
    <t>CO83/PET10/CVI5/EL2</t>
  </si>
  <si>
    <t>CO95/ELM4/EL1</t>
  </si>
  <si>
    <t>CO91/ELM9/EL2</t>
  </si>
  <si>
    <t>CO78/CMD18/Other3/EL1</t>
  </si>
  <si>
    <t>Double</t>
  </si>
  <si>
    <t>Triple</t>
  </si>
  <si>
    <t>Penta</t>
  </si>
  <si>
    <t>3 Fibers v2</t>
  </si>
  <si>
    <t>Quad</t>
  </si>
  <si>
    <t>CO+EL</t>
  </si>
  <si>
    <t>Cellulose+EL</t>
  </si>
  <si>
    <t>Polycotton</t>
  </si>
  <si>
    <t>PET+Cellulose</t>
  </si>
  <si>
    <t>Cellulose</t>
  </si>
  <si>
    <t>Others</t>
  </si>
  <si>
    <t>CLY70/CO30</t>
  </si>
  <si>
    <t xml:space="preserve"> </t>
  </si>
  <si>
    <t>PET+Cellulose+EL</t>
  </si>
  <si>
    <t>Cellulose+PET</t>
  </si>
  <si>
    <t>Cotton+EL</t>
  </si>
  <si>
    <t xml:space="preserve">Other </t>
  </si>
  <si>
    <t>Cellulose+PET+EL</t>
  </si>
  <si>
    <t xml:space="preserve">3 Fibers </t>
  </si>
  <si>
    <t>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</si>
</sst>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0" fillId="0" borderId="0" xfId="0" applyFill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3" fillId="2" borderId="0" xfId="0" applyFont="1" applyFill="1"/>
    <xf numFmtId="0" fontId="1" fillId="0" borderId="0" xfId="0" applyFont="1"/>
    <xf numFmtId="0" fontId="4" fillId="0" borderId="0" xfId="0" applyFont="1"/>
    <xf numFmtId="0" fontId="2" fillId="0" borderId="0" xfId="0" applyFont="1"/>
    <xf numFmtId="0" fontId="1" fillId="0" borderId="0" xfId="0" applyFont="1" applyFill="1"/>
    <xf numFmtId="0" fontId="3" fillId="0" borderId="0" xfId="0" applyFont="1" applyFill="1"/>
    <xf numFmtId="0" fontId="5" fillId="0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FB2F8-75C8-48E9-8A57-6FF865F10431}">
  <dimension ref="A1:BJ48"/>
  <sheetViews>
    <sheetView tabSelected="1" zoomScale="70" zoomScaleNormal="70" workbookViewId="0"/>
  </sheetViews>
  <sheetFormatPr baseColWidth="10" defaultRowHeight="15" x14ac:dyDescent="0.25"/>
  <cols>
    <col min="1" max="1" width="14.7109375" style="2" customWidth="1"/>
    <col min="2" max="2" width="7" style="2" customWidth="1"/>
    <col min="3" max="3" width="4.140625" style="2" customWidth="1"/>
    <col min="4" max="4" width="14.7109375" style="2" customWidth="1"/>
    <col min="5" max="5" width="7" style="2" customWidth="1"/>
    <col min="6" max="6" width="4.140625" style="2" customWidth="1"/>
    <col min="7" max="7" width="14.7109375" style="2" customWidth="1"/>
    <col min="8" max="8" width="7" style="2" customWidth="1"/>
    <col min="9" max="9" width="4.140625" style="2" customWidth="1"/>
    <col min="10" max="10" width="14.7109375" style="2" customWidth="1"/>
    <col min="11" max="11" width="7" style="2" customWidth="1"/>
    <col min="12" max="12" width="4.140625" style="2" customWidth="1"/>
    <col min="13" max="13" width="14.7109375" style="2" customWidth="1"/>
    <col min="14" max="14" width="7" style="2" customWidth="1"/>
    <col min="15" max="16" width="11.42578125" style="2"/>
    <col min="17" max="17" width="20.28515625" style="2" customWidth="1"/>
    <col min="18" max="18" width="6.140625" style="2" customWidth="1"/>
    <col min="19" max="19" width="4.42578125" style="2" customWidth="1"/>
    <col min="20" max="20" width="20.28515625" style="2" customWidth="1"/>
    <col min="21" max="21" width="6.140625" style="2" customWidth="1"/>
    <col min="22" max="22" width="4.42578125" style="2" customWidth="1"/>
    <col min="23" max="23" width="20.28515625" style="2" customWidth="1"/>
    <col min="24" max="24" width="6.140625" style="2" customWidth="1"/>
    <col min="25" max="25" width="4.42578125" style="2" customWidth="1"/>
    <col min="26" max="26" width="20.28515625" style="2" customWidth="1"/>
    <col min="27" max="27" width="6.140625" style="2" customWidth="1"/>
    <col min="28" max="28" width="4.42578125" style="2" customWidth="1"/>
    <col min="29" max="29" width="20.28515625" style="2" customWidth="1"/>
    <col min="30" max="30" width="7.28515625" style="2" customWidth="1"/>
    <col min="31" max="32" width="11.42578125" style="2"/>
    <col min="33" max="33" width="30" style="2" customWidth="1"/>
    <col min="34" max="34" width="8.5703125" style="2" customWidth="1"/>
    <col min="35" max="35" width="4.7109375" style="2" customWidth="1"/>
    <col min="36" max="36" width="30" style="2" customWidth="1"/>
    <col min="37" max="37" width="8.5703125" style="2" customWidth="1"/>
    <col min="38" max="38" width="4.7109375" style="2" customWidth="1"/>
    <col min="39" max="39" width="30" style="2" customWidth="1"/>
    <col min="40" max="40" width="8.5703125" style="2" customWidth="1"/>
    <col min="41" max="41" width="4.7109375" style="2" customWidth="1"/>
    <col min="42" max="42" width="30" style="2" customWidth="1"/>
    <col min="43" max="43" width="8.5703125" style="2" customWidth="1"/>
    <col min="44" max="44" width="4.7109375" style="2" customWidth="1"/>
    <col min="45" max="45" width="30" style="2" customWidth="1"/>
    <col min="46" max="46" width="8.5703125" style="2" customWidth="1"/>
    <col min="47" max="48" width="11.42578125" style="2"/>
    <col min="49" max="49" width="30.85546875" style="2" customWidth="1"/>
    <col min="50" max="50" width="5.28515625" style="2" customWidth="1"/>
    <col min="51" max="51" width="4.140625" style="2" customWidth="1"/>
    <col min="52" max="52" width="11.42578125" style="2"/>
    <col min="53" max="53" width="5.28515625" style="2" customWidth="1"/>
    <col min="54" max="54" width="4.140625" style="2" customWidth="1"/>
    <col min="55" max="55" width="30.85546875" style="2" customWidth="1"/>
    <col min="56" max="56" width="5.28515625" style="2" customWidth="1"/>
    <col min="57" max="57" width="4.140625" style="2" customWidth="1"/>
    <col min="58" max="58" width="30.85546875" style="2" customWidth="1"/>
    <col min="59" max="59" width="5.28515625" style="2" customWidth="1"/>
    <col min="60" max="60" width="4.140625" style="2" customWidth="1"/>
    <col min="61" max="61" width="30.85546875" style="2" customWidth="1"/>
    <col min="62" max="62" width="5.28515625" style="2" customWidth="1"/>
    <col min="63" max="16384" width="11.42578125" style="2"/>
  </cols>
  <sheetData>
    <row r="1" spans="1:62" ht="15.75" x14ac:dyDescent="0.25">
      <c r="A1" s="14" t="s">
        <v>5</v>
      </c>
      <c r="Q1" s="14" t="s">
        <v>6</v>
      </c>
      <c r="AG1" s="14" t="s">
        <v>7</v>
      </c>
      <c r="AW1" s="14" t="s">
        <v>8</v>
      </c>
    </row>
    <row r="2" spans="1:62" ht="15.75" x14ac:dyDescent="0.25">
      <c r="A2" s="14" t="s">
        <v>4</v>
      </c>
      <c r="D2" s="14" t="s">
        <v>2</v>
      </c>
      <c r="G2" s="14" t="s">
        <v>3</v>
      </c>
      <c r="J2" s="14" t="s">
        <v>0</v>
      </c>
      <c r="M2" s="14" t="s">
        <v>1</v>
      </c>
      <c r="Q2" s="14" t="s">
        <v>4</v>
      </c>
      <c r="T2" s="14" t="s">
        <v>2</v>
      </c>
      <c r="W2" s="14" t="s">
        <v>3</v>
      </c>
      <c r="Z2" s="14" t="s">
        <v>0</v>
      </c>
      <c r="AC2" s="14" t="s">
        <v>1</v>
      </c>
      <c r="AG2" s="14" t="s">
        <v>4</v>
      </c>
      <c r="AJ2" s="14" t="s">
        <v>2</v>
      </c>
      <c r="AM2" s="14" t="s">
        <v>3</v>
      </c>
      <c r="AP2" s="14" t="s">
        <v>0</v>
      </c>
      <c r="AS2" s="14" t="s">
        <v>1</v>
      </c>
      <c r="AW2" s="14" t="s">
        <v>4</v>
      </c>
      <c r="AZ2" s="14" t="s">
        <v>2</v>
      </c>
      <c r="BC2" s="14" t="s">
        <v>3</v>
      </c>
      <c r="BF2" s="14" t="s">
        <v>0</v>
      </c>
      <c r="BI2" s="14" t="s">
        <v>1</v>
      </c>
    </row>
    <row r="3" spans="1:62" x14ac:dyDescent="0.25">
      <c r="A3" s="2" t="s">
        <v>9</v>
      </c>
      <c r="B3" s="2">
        <v>10</v>
      </c>
      <c r="D3" s="2" t="s">
        <v>9</v>
      </c>
      <c r="E3" s="2">
        <v>96</v>
      </c>
      <c r="G3" s="2" t="s">
        <v>9</v>
      </c>
      <c r="H3" s="2">
        <v>122</v>
      </c>
      <c r="J3" s="2" t="s">
        <v>9</v>
      </c>
      <c r="K3" s="2">
        <v>86</v>
      </c>
      <c r="M3" s="2" t="s">
        <v>9</v>
      </c>
      <c r="N3" s="2">
        <v>81</v>
      </c>
      <c r="Q3" s="2" t="s">
        <v>12</v>
      </c>
      <c r="R3" s="2">
        <v>1</v>
      </c>
      <c r="T3" s="2" t="s">
        <v>141</v>
      </c>
      <c r="U3" s="2">
        <v>20</v>
      </c>
      <c r="W3" s="2" t="s">
        <v>141</v>
      </c>
      <c r="X3" s="2">
        <v>26</v>
      </c>
      <c r="Z3" s="2" t="s">
        <v>140</v>
      </c>
      <c r="AA3" s="2">
        <v>5</v>
      </c>
      <c r="AC3" s="2" t="s">
        <v>140</v>
      </c>
      <c r="AD3" s="2">
        <v>4</v>
      </c>
      <c r="AG3" s="2" t="s">
        <v>210</v>
      </c>
      <c r="AH3" s="2">
        <v>1</v>
      </c>
      <c r="AJ3" s="2" t="s">
        <v>68</v>
      </c>
      <c r="AK3" s="2">
        <v>1</v>
      </c>
      <c r="AM3" s="2" t="s">
        <v>113</v>
      </c>
      <c r="AN3" s="2">
        <v>4</v>
      </c>
      <c r="AP3" s="2" t="s">
        <v>152</v>
      </c>
      <c r="AQ3" s="2">
        <v>35</v>
      </c>
      <c r="AS3" s="2" t="s">
        <v>152</v>
      </c>
      <c r="AT3" s="2">
        <v>23</v>
      </c>
      <c r="AW3" s="2" t="s">
        <v>209</v>
      </c>
      <c r="AX3" s="2">
        <v>1</v>
      </c>
      <c r="BC3" s="2" t="s">
        <v>135</v>
      </c>
      <c r="BD3" s="2">
        <v>1</v>
      </c>
      <c r="BF3" s="2" t="s">
        <v>173</v>
      </c>
      <c r="BG3" s="2">
        <v>2</v>
      </c>
      <c r="BI3" s="2" t="s">
        <v>173</v>
      </c>
      <c r="BJ3" s="2">
        <v>2</v>
      </c>
    </row>
    <row r="4" spans="1:62" x14ac:dyDescent="0.25">
      <c r="A4" s="2" t="s">
        <v>10</v>
      </c>
      <c r="B4" s="2">
        <v>1</v>
      </c>
      <c r="D4" s="2" t="s">
        <v>99</v>
      </c>
      <c r="E4" s="2">
        <v>6</v>
      </c>
      <c r="G4" s="2" t="s">
        <v>99</v>
      </c>
      <c r="H4" s="2">
        <v>4</v>
      </c>
      <c r="J4" s="2" t="s">
        <v>11</v>
      </c>
      <c r="K4" s="2">
        <v>18</v>
      </c>
      <c r="M4" s="2" t="s">
        <v>11</v>
      </c>
      <c r="N4" s="2">
        <v>23</v>
      </c>
      <c r="Q4" s="2" t="s">
        <v>141</v>
      </c>
      <c r="R4" s="2">
        <v>1</v>
      </c>
      <c r="T4" s="2" t="s">
        <v>211</v>
      </c>
      <c r="U4" s="2">
        <v>4</v>
      </c>
      <c r="W4" s="2" t="s">
        <v>211</v>
      </c>
      <c r="X4" s="2">
        <v>1</v>
      </c>
      <c r="Z4" s="2" t="s">
        <v>141</v>
      </c>
      <c r="AA4" s="2">
        <v>3</v>
      </c>
      <c r="AC4" s="2" t="s">
        <v>141</v>
      </c>
      <c r="AD4" s="2">
        <v>4</v>
      </c>
      <c r="AG4" s="2" t="s">
        <v>31</v>
      </c>
      <c r="AH4" s="2">
        <v>3</v>
      </c>
      <c r="AJ4" s="2" t="s">
        <v>98</v>
      </c>
      <c r="AK4" s="2">
        <v>1</v>
      </c>
      <c r="AM4" s="2" t="s">
        <v>114</v>
      </c>
      <c r="AN4" s="2">
        <v>1</v>
      </c>
      <c r="AP4" s="2" t="s">
        <v>158</v>
      </c>
      <c r="AQ4" s="2">
        <v>1</v>
      </c>
      <c r="AS4" s="2" t="s">
        <v>193</v>
      </c>
      <c r="AT4" s="2">
        <v>6</v>
      </c>
      <c r="BF4" s="2" t="s">
        <v>156</v>
      </c>
      <c r="BG4" s="2">
        <v>3</v>
      </c>
      <c r="BI4" s="2" t="s">
        <v>202</v>
      </c>
      <c r="BJ4" s="2">
        <v>1</v>
      </c>
    </row>
    <row r="5" spans="1:62" x14ac:dyDescent="0.25">
      <c r="A5" s="2" t="s">
        <v>11</v>
      </c>
      <c r="B5" s="2">
        <v>6</v>
      </c>
      <c r="D5" s="2" t="s">
        <v>11</v>
      </c>
      <c r="E5" s="2">
        <v>35</v>
      </c>
      <c r="G5" s="2" t="s">
        <v>11</v>
      </c>
      <c r="H5" s="2">
        <v>39</v>
      </c>
      <c r="J5" s="2" t="s">
        <v>13</v>
      </c>
      <c r="K5" s="2">
        <v>5</v>
      </c>
      <c r="M5" s="2" t="s">
        <v>13</v>
      </c>
      <c r="N5" s="2">
        <v>7</v>
      </c>
      <c r="Q5" s="2" t="s">
        <v>14</v>
      </c>
      <c r="R5" s="2">
        <v>2</v>
      </c>
      <c r="T5" s="2" t="s">
        <v>14</v>
      </c>
      <c r="U5" s="2">
        <v>1</v>
      </c>
      <c r="W5" s="2" t="s">
        <v>102</v>
      </c>
      <c r="X5" s="2">
        <v>2</v>
      </c>
      <c r="Z5" s="2" t="s">
        <v>142</v>
      </c>
      <c r="AA5" s="2">
        <v>1</v>
      </c>
      <c r="AC5" s="2" t="s">
        <v>103</v>
      </c>
      <c r="AD5" s="2">
        <v>1</v>
      </c>
      <c r="AM5" s="2" t="s">
        <v>115</v>
      </c>
      <c r="AN5" s="2">
        <v>1</v>
      </c>
      <c r="AP5" s="2" t="s">
        <v>163</v>
      </c>
      <c r="AQ5" s="2">
        <v>11</v>
      </c>
      <c r="AS5" s="2" t="s">
        <v>197</v>
      </c>
      <c r="AT5" s="2">
        <v>1</v>
      </c>
    </row>
    <row r="6" spans="1:62" x14ac:dyDescent="0.25">
      <c r="A6" s="2" t="s">
        <v>13</v>
      </c>
      <c r="B6" s="2">
        <v>1</v>
      </c>
      <c r="D6" s="2" t="s">
        <v>13</v>
      </c>
      <c r="E6" s="2">
        <v>5</v>
      </c>
      <c r="G6" s="2" t="s">
        <v>13</v>
      </c>
      <c r="H6" s="2">
        <v>4</v>
      </c>
      <c r="J6" s="2" t="s">
        <v>159</v>
      </c>
      <c r="K6" s="2">
        <v>1</v>
      </c>
      <c r="M6" s="2" t="s">
        <v>153</v>
      </c>
      <c r="N6" s="2">
        <v>4</v>
      </c>
      <c r="Q6" s="2" t="s">
        <v>207</v>
      </c>
      <c r="R6" s="2">
        <v>7</v>
      </c>
      <c r="T6" s="2" t="s">
        <v>36</v>
      </c>
      <c r="U6" s="2">
        <v>1</v>
      </c>
      <c r="W6" s="2" t="s">
        <v>36</v>
      </c>
      <c r="X6" s="2">
        <v>1</v>
      </c>
      <c r="Z6" s="2" t="s">
        <v>102</v>
      </c>
      <c r="AA6" s="2">
        <v>1</v>
      </c>
      <c r="AC6" s="2" t="s">
        <v>39</v>
      </c>
      <c r="AD6" s="2">
        <v>2</v>
      </c>
      <c r="AM6" s="2" t="s">
        <v>125</v>
      </c>
      <c r="AN6" s="2">
        <v>1</v>
      </c>
      <c r="AP6" s="2" t="s">
        <v>166</v>
      </c>
      <c r="AQ6" s="2">
        <v>1</v>
      </c>
      <c r="AS6" s="2" t="s">
        <v>158</v>
      </c>
      <c r="AT6" s="2">
        <v>1</v>
      </c>
    </row>
    <row r="7" spans="1:62" x14ac:dyDescent="0.25">
      <c r="A7" s="2" t="s">
        <v>16</v>
      </c>
      <c r="B7" s="2">
        <v>3</v>
      </c>
      <c r="D7" s="2" t="s">
        <v>35</v>
      </c>
      <c r="E7" s="2">
        <v>3</v>
      </c>
      <c r="G7" s="2" t="s">
        <v>100</v>
      </c>
      <c r="H7" s="2">
        <v>1</v>
      </c>
      <c r="J7" s="2" t="s">
        <v>60</v>
      </c>
      <c r="K7" s="2">
        <v>4</v>
      </c>
      <c r="M7" s="2" t="s">
        <v>60</v>
      </c>
      <c r="N7" s="2">
        <v>3</v>
      </c>
      <c r="Q7" s="2" t="s">
        <v>15</v>
      </c>
      <c r="R7" s="2">
        <v>1</v>
      </c>
      <c r="T7" s="2" t="s">
        <v>103</v>
      </c>
      <c r="U7" s="2">
        <v>13</v>
      </c>
      <c r="W7" s="2" t="s">
        <v>103</v>
      </c>
      <c r="X7" s="2">
        <v>6</v>
      </c>
      <c r="Z7" s="2" t="s">
        <v>143</v>
      </c>
      <c r="AA7" s="2">
        <v>2</v>
      </c>
      <c r="AC7" s="2" t="s">
        <v>144</v>
      </c>
      <c r="AD7" s="2">
        <v>2</v>
      </c>
      <c r="AP7" s="2" t="s">
        <v>213</v>
      </c>
      <c r="AQ7" s="2">
        <v>1</v>
      </c>
      <c r="AS7" s="2" t="s">
        <v>163</v>
      </c>
      <c r="AT7" s="2">
        <v>6</v>
      </c>
    </row>
    <row r="8" spans="1:62" x14ac:dyDescent="0.25">
      <c r="A8" s="2" t="s">
        <v>19</v>
      </c>
      <c r="B8" s="2">
        <v>1</v>
      </c>
      <c r="D8" s="2" t="s">
        <v>38</v>
      </c>
      <c r="E8" s="2">
        <v>1</v>
      </c>
      <c r="G8" s="2" t="s">
        <v>101</v>
      </c>
      <c r="H8" s="2">
        <v>2</v>
      </c>
      <c r="J8" s="2" t="s">
        <v>119</v>
      </c>
      <c r="K8" s="2">
        <v>3</v>
      </c>
      <c r="M8" s="2" t="s">
        <v>119</v>
      </c>
      <c r="N8" s="2">
        <v>2</v>
      </c>
      <c r="Q8" s="2" t="s">
        <v>208</v>
      </c>
      <c r="R8" s="2">
        <v>1</v>
      </c>
      <c r="T8" s="2" t="s">
        <v>37</v>
      </c>
      <c r="U8" s="2">
        <v>2</v>
      </c>
      <c r="W8" s="2" t="s">
        <v>139</v>
      </c>
      <c r="X8" s="2">
        <v>3</v>
      </c>
      <c r="Z8" s="2" t="s">
        <v>103</v>
      </c>
      <c r="AA8" s="2">
        <v>1</v>
      </c>
      <c r="AC8" s="2" t="s">
        <v>40</v>
      </c>
      <c r="AD8" s="2">
        <v>6</v>
      </c>
      <c r="AP8" s="2" t="s">
        <v>167</v>
      </c>
      <c r="AQ8" s="2">
        <v>2</v>
      </c>
      <c r="AS8" s="2" t="s">
        <v>198</v>
      </c>
      <c r="AT8" s="2">
        <v>2</v>
      </c>
    </row>
    <row r="9" spans="1:62" x14ac:dyDescent="0.25">
      <c r="A9" s="2" t="s">
        <v>21</v>
      </c>
      <c r="B9" s="2">
        <v>2</v>
      </c>
      <c r="D9" s="2" t="s">
        <v>44</v>
      </c>
      <c r="E9" s="2">
        <v>2</v>
      </c>
      <c r="G9" s="2" t="s">
        <v>104</v>
      </c>
      <c r="H9" s="2">
        <v>1</v>
      </c>
      <c r="J9" s="2" t="s">
        <v>67</v>
      </c>
      <c r="K9" s="2">
        <v>1</v>
      </c>
      <c r="M9" s="2" t="s">
        <v>174</v>
      </c>
      <c r="N9" s="2">
        <v>3</v>
      </c>
      <c r="Q9" s="2" t="s">
        <v>17</v>
      </c>
      <c r="R9" s="2">
        <v>1</v>
      </c>
      <c r="T9" s="2" t="s">
        <v>139</v>
      </c>
      <c r="U9" s="2">
        <v>5</v>
      </c>
      <c r="W9" s="2" t="s">
        <v>39</v>
      </c>
      <c r="X9" s="2">
        <v>6</v>
      </c>
      <c r="Z9" s="2" t="s">
        <v>39</v>
      </c>
      <c r="AA9" s="2">
        <v>3</v>
      </c>
      <c r="AC9" s="2" t="s">
        <v>15</v>
      </c>
      <c r="AD9" s="2">
        <v>1</v>
      </c>
      <c r="AP9" s="2" t="s">
        <v>168</v>
      </c>
      <c r="AQ9" s="2">
        <v>1</v>
      </c>
      <c r="AS9" s="2" t="s">
        <v>199</v>
      </c>
      <c r="AT9" s="2">
        <v>1</v>
      </c>
    </row>
    <row r="10" spans="1:62" x14ac:dyDescent="0.25">
      <c r="A10" s="2" t="s">
        <v>29</v>
      </c>
      <c r="B10" s="2">
        <v>1</v>
      </c>
      <c r="D10" s="2" t="s">
        <v>45</v>
      </c>
      <c r="E10" s="2">
        <v>3</v>
      </c>
      <c r="G10" s="2" t="s">
        <v>110</v>
      </c>
      <c r="H10" s="2">
        <v>1</v>
      </c>
      <c r="J10" s="2" t="s">
        <v>169</v>
      </c>
      <c r="K10" s="2">
        <v>1</v>
      </c>
      <c r="M10" s="2" t="s">
        <v>84</v>
      </c>
      <c r="N10" s="2">
        <v>1</v>
      </c>
      <c r="Q10" s="2" t="s">
        <v>18</v>
      </c>
      <c r="R10" s="2">
        <v>1</v>
      </c>
      <c r="T10" s="2" t="s">
        <v>39</v>
      </c>
      <c r="U10" s="2">
        <v>14</v>
      </c>
      <c r="W10" s="2" t="s">
        <v>105</v>
      </c>
      <c r="X10" s="2">
        <v>2</v>
      </c>
      <c r="Z10" s="2" t="s">
        <v>144</v>
      </c>
      <c r="AA10" s="2">
        <v>1</v>
      </c>
      <c r="AC10" s="2" t="s">
        <v>147</v>
      </c>
      <c r="AD10" s="2">
        <v>2</v>
      </c>
      <c r="AP10" s="2" t="s">
        <v>170</v>
      </c>
      <c r="AQ10" s="2">
        <v>1</v>
      </c>
      <c r="AS10" s="2" t="s">
        <v>175</v>
      </c>
      <c r="AT10" s="2">
        <v>1</v>
      </c>
    </row>
    <row r="11" spans="1:62" x14ac:dyDescent="0.25">
      <c r="A11" s="2" t="s">
        <v>30</v>
      </c>
      <c r="B11" s="2">
        <v>1</v>
      </c>
      <c r="D11" s="2" t="s">
        <v>48</v>
      </c>
      <c r="E11" s="2">
        <v>2</v>
      </c>
      <c r="G11" s="2" t="s">
        <v>54</v>
      </c>
      <c r="H11" s="2">
        <v>12</v>
      </c>
      <c r="J11" s="2" t="s">
        <v>174</v>
      </c>
      <c r="K11" s="2">
        <v>4</v>
      </c>
      <c r="M11" s="2" t="s">
        <v>204</v>
      </c>
      <c r="N11" s="2">
        <v>1</v>
      </c>
      <c r="Q11" s="2" t="s">
        <v>20</v>
      </c>
      <c r="R11" s="2">
        <v>1</v>
      </c>
      <c r="T11" s="2" t="s">
        <v>207</v>
      </c>
      <c r="U11" s="2">
        <v>6</v>
      </c>
      <c r="W11" s="2" t="s">
        <v>40</v>
      </c>
      <c r="X11" s="2">
        <v>6</v>
      </c>
      <c r="Z11" s="2" t="s">
        <v>40</v>
      </c>
      <c r="AA11" s="2">
        <v>1</v>
      </c>
      <c r="AC11" s="2" t="s">
        <v>192</v>
      </c>
      <c r="AD11" s="2">
        <v>1</v>
      </c>
      <c r="AP11" s="2" t="s">
        <v>172</v>
      </c>
      <c r="AQ11" s="2">
        <v>3</v>
      </c>
      <c r="AS11" s="2" t="s">
        <v>200</v>
      </c>
      <c r="AT11" s="2">
        <v>2</v>
      </c>
    </row>
    <row r="12" spans="1:62" x14ac:dyDescent="0.25">
      <c r="A12" s="2" t="s">
        <v>32</v>
      </c>
      <c r="B12" s="2">
        <v>1</v>
      </c>
      <c r="D12" s="2" t="s">
        <v>50</v>
      </c>
      <c r="E12" s="2">
        <v>1</v>
      </c>
      <c r="G12" s="2" t="s">
        <v>112</v>
      </c>
      <c r="H12" s="2">
        <v>1</v>
      </c>
      <c r="J12" s="2" t="s">
        <v>84</v>
      </c>
      <c r="K12" s="2">
        <v>2</v>
      </c>
      <c r="M12" s="2" t="s">
        <v>190</v>
      </c>
      <c r="N12" s="2">
        <v>3</v>
      </c>
      <c r="Q12" s="2" t="s">
        <v>22</v>
      </c>
      <c r="R12" s="2">
        <v>1</v>
      </c>
      <c r="T12" s="2" t="s">
        <v>40</v>
      </c>
      <c r="U12" s="2">
        <v>13</v>
      </c>
      <c r="W12" s="2" t="s">
        <v>41</v>
      </c>
      <c r="X12" s="2">
        <v>10</v>
      </c>
      <c r="Z12" s="2" t="s">
        <v>106</v>
      </c>
      <c r="AA12" s="2">
        <v>1</v>
      </c>
      <c r="AC12" s="2" t="s">
        <v>149</v>
      </c>
      <c r="AD12" s="2">
        <v>5</v>
      </c>
      <c r="AP12" s="2" t="s">
        <v>175</v>
      </c>
      <c r="AQ12" s="2">
        <v>1</v>
      </c>
      <c r="AS12" s="2" t="s">
        <v>201</v>
      </c>
      <c r="AT12" s="2">
        <v>4</v>
      </c>
    </row>
    <row r="13" spans="1:62" x14ac:dyDescent="0.25">
      <c r="A13" s="2" t="s">
        <v>33</v>
      </c>
      <c r="B13" s="2">
        <v>1</v>
      </c>
      <c r="D13" s="2" t="s">
        <v>51</v>
      </c>
      <c r="E13" s="2">
        <v>1</v>
      </c>
      <c r="G13" s="2" t="s">
        <v>57</v>
      </c>
      <c r="H13" s="2">
        <v>1</v>
      </c>
      <c r="J13" s="2" t="s">
        <v>185</v>
      </c>
      <c r="K13" s="2">
        <v>2</v>
      </c>
      <c r="Q13" s="2" t="s">
        <v>23</v>
      </c>
      <c r="R13" s="2">
        <v>1</v>
      </c>
      <c r="T13" s="2" t="s">
        <v>41</v>
      </c>
      <c r="U13" s="2">
        <v>6</v>
      </c>
      <c r="W13" s="2" t="s">
        <v>106</v>
      </c>
      <c r="X13" s="2">
        <v>3</v>
      </c>
      <c r="Z13" s="2" t="s">
        <v>145</v>
      </c>
      <c r="AA13" s="2">
        <v>1</v>
      </c>
      <c r="AC13" s="2" t="s">
        <v>150</v>
      </c>
      <c r="AD13" s="2">
        <v>2</v>
      </c>
      <c r="AP13" s="2" t="s">
        <v>176</v>
      </c>
      <c r="AQ13" s="2">
        <v>2</v>
      </c>
      <c r="AS13" s="2" t="s">
        <v>183</v>
      </c>
      <c r="AT13" s="2">
        <v>8</v>
      </c>
    </row>
    <row r="14" spans="1:62" x14ac:dyDescent="0.25">
      <c r="A14" s="2" t="s">
        <v>34</v>
      </c>
      <c r="B14" s="2">
        <v>1</v>
      </c>
      <c r="D14" s="2" t="s">
        <v>52</v>
      </c>
      <c r="E14" s="2">
        <v>2</v>
      </c>
      <c r="G14" s="2" t="s">
        <v>59</v>
      </c>
      <c r="H14" s="2">
        <v>1</v>
      </c>
      <c r="J14" s="2" t="s">
        <v>190</v>
      </c>
      <c r="K14" s="2">
        <v>4</v>
      </c>
      <c r="Q14" s="2" t="s">
        <v>24</v>
      </c>
      <c r="R14" s="2">
        <v>1</v>
      </c>
      <c r="T14" s="2" t="s">
        <v>212</v>
      </c>
      <c r="U14" s="2">
        <v>5</v>
      </c>
      <c r="W14" s="2" t="s">
        <v>107</v>
      </c>
      <c r="X14" s="2">
        <v>2</v>
      </c>
      <c r="Z14" s="2" t="s">
        <v>146</v>
      </c>
      <c r="AA14" s="2">
        <v>1</v>
      </c>
      <c r="AC14" s="2" t="s">
        <v>151</v>
      </c>
      <c r="AD14" s="2">
        <v>8</v>
      </c>
      <c r="AP14" s="2" t="s">
        <v>182</v>
      </c>
      <c r="AQ14" s="2">
        <v>1</v>
      </c>
      <c r="AS14" s="2" t="s">
        <v>186</v>
      </c>
      <c r="AT14" s="2">
        <v>8</v>
      </c>
    </row>
    <row r="15" spans="1:62" x14ac:dyDescent="0.25">
      <c r="D15" s="2" t="s">
        <v>53</v>
      </c>
      <c r="E15" s="2">
        <v>2</v>
      </c>
      <c r="G15" s="2" t="s">
        <v>60</v>
      </c>
      <c r="H15" s="2">
        <v>9</v>
      </c>
      <c r="J15" s="2" t="s">
        <v>191</v>
      </c>
      <c r="K15" s="2">
        <v>2</v>
      </c>
      <c r="Q15" s="2" t="s">
        <v>25</v>
      </c>
      <c r="R15" s="2">
        <v>1</v>
      </c>
      <c r="T15" s="2" t="s">
        <v>15</v>
      </c>
      <c r="U15" s="2">
        <v>4</v>
      </c>
      <c r="W15" s="2" t="s">
        <v>15</v>
      </c>
      <c r="X15" s="2">
        <v>1</v>
      </c>
      <c r="Z15" s="2" t="s">
        <v>15</v>
      </c>
      <c r="AA15" s="2">
        <v>1</v>
      </c>
      <c r="AC15" s="2" t="s">
        <v>154</v>
      </c>
      <c r="AD15" s="2">
        <v>7</v>
      </c>
      <c r="AP15" s="2" t="s">
        <v>183</v>
      </c>
      <c r="AQ15" s="2">
        <v>3</v>
      </c>
      <c r="AS15" s="2" t="s">
        <v>203</v>
      </c>
      <c r="AT15" s="2">
        <v>1</v>
      </c>
    </row>
    <row r="16" spans="1:62" x14ac:dyDescent="0.25">
      <c r="D16" s="2" t="s">
        <v>54</v>
      </c>
      <c r="E16" s="2">
        <v>13</v>
      </c>
      <c r="G16" s="2" t="s">
        <v>117</v>
      </c>
      <c r="H16" s="2">
        <v>1</v>
      </c>
      <c r="J16" s="2" t="s">
        <v>153</v>
      </c>
      <c r="K16" s="2">
        <v>4</v>
      </c>
      <c r="Q16" s="2" t="s">
        <v>26</v>
      </c>
      <c r="R16" s="2">
        <v>1</v>
      </c>
      <c r="T16" s="2" t="s">
        <v>108</v>
      </c>
      <c r="U16" s="2">
        <v>1</v>
      </c>
      <c r="W16" s="2" t="s">
        <v>108</v>
      </c>
      <c r="X16" s="2">
        <v>1</v>
      </c>
      <c r="Z16" s="2" t="s">
        <v>147</v>
      </c>
      <c r="AA16" s="2">
        <v>1</v>
      </c>
      <c r="AC16" s="2" t="s">
        <v>155</v>
      </c>
      <c r="AD16" s="2">
        <v>10</v>
      </c>
      <c r="AP16" s="2" t="s">
        <v>184</v>
      </c>
      <c r="AQ16" s="2">
        <v>1</v>
      </c>
      <c r="AS16" s="2" t="s">
        <v>205</v>
      </c>
      <c r="AT16" s="2">
        <v>2</v>
      </c>
    </row>
    <row r="17" spans="4:43" x14ac:dyDescent="0.25">
      <c r="D17" s="2" t="s">
        <v>57</v>
      </c>
      <c r="E17" s="2">
        <v>1</v>
      </c>
      <c r="G17" s="2" t="s">
        <v>119</v>
      </c>
      <c r="H17" s="2">
        <v>3</v>
      </c>
      <c r="Q17" s="2" t="s">
        <v>27</v>
      </c>
      <c r="R17" s="2">
        <v>3</v>
      </c>
      <c r="T17" s="2" t="s">
        <v>42</v>
      </c>
      <c r="U17" s="2">
        <v>3</v>
      </c>
      <c r="W17" s="2" t="s">
        <v>42</v>
      </c>
      <c r="X17" s="2">
        <v>3</v>
      </c>
      <c r="Z17" s="2" t="s">
        <v>148</v>
      </c>
      <c r="AA17" s="2">
        <v>3</v>
      </c>
      <c r="AC17" s="2" t="s">
        <v>194</v>
      </c>
      <c r="AD17" s="2">
        <v>1</v>
      </c>
      <c r="AP17" s="2" t="s">
        <v>186</v>
      </c>
      <c r="AQ17" s="2">
        <v>12</v>
      </c>
    </row>
    <row r="18" spans="4:43" x14ac:dyDescent="0.25">
      <c r="D18" s="2" t="s">
        <v>59</v>
      </c>
      <c r="E18" s="2">
        <v>2</v>
      </c>
      <c r="G18" s="2" t="s">
        <v>118</v>
      </c>
      <c r="H18" s="2">
        <v>3</v>
      </c>
      <c r="Q18" s="2" t="s">
        <v>28</v>
      </c>
      <c r="R18" s="2">
        <v>1</v>
      </c>
      <c r="T18" s="2" t="s">
        <v>43</v>
      </c>
      <c r="U18" s="2">
        <v>2</v>
      </c>
      <c r="W18" s="2" t="s">
        <v>43</v>
      </c>
      <c r="X18" s="2">
        <v>1</v>
      </c>
      <c r="Z18" s="2" t="s">
        <v>149</v>
      </c>
      <c r="AA18" s="2">
        <v>8</v>
      </c>
      <c r="AC18" s="2" t="s">
        <v>195</v>
      </c>
      <c r="AD18" s="2">
        <v>3</v>
      </c>
      <c r="AP18" s="2" t="s">
        <v>187</v>
      </c>
      <c r="AQ18" s="2">
        <v>2</v>
      </c>
    </row>
    <row r="19" spans="4:43" x14ac:dyDescent="0.25">
      <c r="D19" s="2" t="s">
        <v>60</v>
      </c>
      <c r="E19" s="2">
        <v>13</v>
      </c>
      <c r="G19" s="2" t="s">
        <v>65</v>
      </c>
      <c r="H19" s="2">
        <v>1</v>
      </c>
      <c r="T19" s="2" t="s">
        <v>109</v>
      </c>
      <c r="U19" s="2">
        <v>5</v>
      </c>
      <c r="W19" s="2" t="s">
        <v>109</v>
      </c>
      <c r="X19" s="2">
        <v>2</v>
      </c>
      <c r="Z19" s="2" t="s">
        <v>150</v>
      </c>
      <c r="AA19" s="2">
        <v>8</v>
      </c>
      <c r="AC19" s="2" t="s">
        <v>18</v>
      </c>
      <c r="AD19" s="2">
        <v>5</v>
      </c>
      <c r="AP19" s="2" t="s">
        <v>188</v>
      </c>
      <c r="AQ19" s="2">
        <v>1</v>
      </c>
    </row>
    <row r="20" spans="4:43" x14ac:dyDescent="0.25">
      <c r="D20" s="2" t="s">
        <v>62</v>
      </c>
      <c r="E20" s="2">
        <v>1</v>
      </c>
      <c r="G20" s="2" t="s">
        <v>67</v>
      </c>
      <c r="H20" s="2">
        <v>4</v>
      </c>
      <c r="T20" s="2" t="s">
        <v>46</v>
      </c>
      <c r="U20" s="2">
        <v>1</v>
      </c>
      <c r="W20" s="2" t="s">
        <v>111</v>
      </c>
      <c r="X20" s="2">
        <v>18</v>
      </c>
      <c r="Z20" s="2" t="s">
        <v>151</v>
      </c>
      <c r="AA20" s="2">
        <v>9</v>
      </c>
      <c r="AC20" s="2" t="s">
        <v>196</v>
      </c>
      <c r="AD20" s="2">
        <v>1</v>
      </c>
    </row>
    <row r="21" spans="4:43" x14ac:dyDescent="0.25">
      <c r="D21" s="2" t="s">
        <v>64</v>
      </c>
      <c r="E21" s="2">
        <v>1</v>
      </c>
      <c r="G21" s="2" t="s">
        <v>120</v>
      </c>
      <c r="H21" s="2">
        <v>1</v>
      </c>
      <c r="T21" s="2" t="s">
        <v>47</v>
      </c>
      <c r="U21" s="2">
        <v>3</v>
      </c>
      <c r="W21" s="2" t="s">
        <v>55</v>
      </c>
      <c r="X21" s="2">
        <v>9</v>
      </c>
      <c r="Z21" s="2" t="s">
        <v>154</v>
      </c>
      <c r="AA21" s="2">
        <v>14</v>
      </c>
      <c r="AC21" s="2" t="s">
        <v>58</v>
      </c>
      <c r="AD21" s="2">
        <v>4</v>
      </c>
    </row>
    <row r="22" spans="4:43" x14ac:dyDescent="0.25">
      <c r="D22" s="2" t="s">
        <v>65</v>
      </c>
      <c r="E22" s="2">
        <v>2</v>
      </c>
      <c r="G22" s="2" t="s">
        <v>122</v>
      </c>
      <c r="H22" s="2">
        <v>1</v>
      </c>
      <c r="T22" s="2" t="s">
        <v>49</v>
      </c>
      <c r="U22" s="2">
        <v>1</v>
      </c>
      <c r="W22" s="2" t="s">
        <v>56</v>
      </c>
      <c r="X22" s="2">
        <v>7</v>
      </c>
      <c r="Z22" s="2" t="s">
        <v>155</v>
      </c>
      <c r="AA22" s="2">
        <v>13</v>
      </c>
      <c r="AC22" s="2" t="s">
        <v>20</v>
      </c>
      <c r="AD22" s="2">
        <v>6</v>
      </c>
    </row>
    <row r="23" spans="4:43" x14ac:dyDescent="0.25">
      <c r="D23" s="2" t="s">
        <v>66</v>
      </c>
      <c r="E23" s="2">
        <v>2</v>
      </c>
      <c r="G23" s="2" t="s">
        <v>123</v>
      </c>
      <c r="H23" s="2">
        <v>1</v>
      </c>
      <c r="T23" s="2" t="s">
        <v>55</v>
      </c>
      <c r="U23" s="2">
        <v>10</v>
      </c>
      <c r="W23" s="2" t="s">
        <v>58</v>
      </c>
      <c r="X23" s="2">
        <v>3</v>
      </c>
      <c r="Z23" s="2" t="s">
        <v>18</v>
      </c>
      <c r="AA23" s="2">
        <v>4</v>
      </c>
      <c r="AC23" s="2" t="s">
        <v>160</v>
      </c>
      <c r="AD23" s="2">
        <v>28</v>
      </c>
    </row>
    <row r="24" spans="4:43" x14ac:dyDescent="0.25">
      <c r="D24" s="2" t="s">
        <v>67</v>
      </c>
      <c r="E24" s="2">
        <v>2</v>
      </c>
      <c r="G24" s="2" t="s">
        <v>124</v>
      </c>
      <c r="H24" s="2">
        <v>2</v>
      </c>
      <c r="T24" s="2" t="s">
        <v>56</v>
      </c>
      <c r="U24" s="2">
        <v>5</v>
      </c>
      <c r="W24" s="2" t="s">
        <v>116</v>
      </c>
      <c r="X24" s="2">
        <v>4</v>
      </c>
      <c r="Z24" s="2" t="s">
        <v>58</v>
      </c>
      <c r="AA24" s="2">
        <v>5</v>
      </c>
      <c r="AC24" s="2" t="s">
        <v>162</v>
      </c>
      <c r="AD24" s="2">
        <v>1</v>
      </c>
    </row>
    <row r="25" spans="4:43" x14ac:dyDescent="0.25">
      <c r="D25" s="2" t="s">
        <v>71</v>
      </c>
      <c r="E25" s="2">
        <v>2</v>
      </c>
      <c r="G25" s="2" t="s">
        <v>30</v>
      </c>
      <c r="H25" s="2">
        <v>9</v>
      </c>
      <c r="T25" s="2" t="s">
        <v>58</v>
      </c>
      <c r="U25" s="2">
        <v>1</v>
      </c>
      <c r="W25" s="2" t="s">
        <v>63</v>
      </c>
      <c r="X25" s="2">
        <v>2</v>
      </c>
      <c r="Z25" s="2" t="s">
        <v>157</v>
      </c>
      <c r="AA25" s="2">
        <v>1</v>
      </c>
      <c r="AC25" s="2" t="s">
        <v>116</v>
      </c>
      <c r="AD25" s="2">
        <v>2</v>
      </c>
    </row>
    <row r="26" spans="4:43" x14ac:dyDescent="0.25">
      <c r="D26" s="2" t="s">
        <v>74</v>
      </c>
      <c r="E26" s="2">
        <v>1</v>
      </c>
      <c r="G26" s="2" t="s">
        <v>79</v>
      </c>
      <c r="H26" s="2">
        <v>2</v>
      </c>
      <c r="T26" s="2" t="s">
        <v>61</v>
      </c>
      <c r="U26" s="2">
        <v>2</v>
      </c>
      <c r="W26" s="2" t="s">
        <v>121</v>
      </c>
      <c r="X26" s="2">
        <v>3</v>
      </c>
      <c r="Z26" s="2" t="s">
        <v>160</v>
      </c>
      <c r="AA26" s="2">
        <v>31</v>
      </c>
      <c r="AC26" s="2" t="s">
        <v>164</v>
      </c>
      <c r="AD26" s="2">
        <v>9</v>
      </c>
    </row>
    <row r="27" spans="4:43" x14ac:dyDescent="0.25">
      <c r="D27" s="2" t="s">
        <v>30</v>
      </c>
      <c r="E27" s="2">
        <v>13</v>
      </c>
      <c r="G27" s="2" t="s">
        <v>126</v>
      </c>
      <c r="H27" s="2">
        <v>1</v>
      </c>
      <c r="T27" s="2" t="s">
        <v>63</v>
      </c>
      <c r="U27" s="2">
        <v>1</v>
      </c>
      <c r="W27" s="2" t="s">
        <v>26</v>
      </c>
      <c r="X27" s="2">
        <v>2</v>
      </c>
      <c r="Z27" s="2" t="s">
        <v>161</v>
      </c>
      <c r="AA27" s="2">
        <v>2</v>
      </c>
      <c r="AC27" s="2" t="s">
        <v>63</v>
      </c>
      <c r="AD27" s="2">
        <v>3</v>
      </c>
    </row>
    <row r="28" spans="4:43" x14ac:dyDescent="0.25">
      <c r="D28" s="2" t="s">
        <v>79</v>
      </c>
      <c r="E28" s="2">
        <v>1</v>
      </c>
      <c r="G28" s="2" t="s">
        <v>83</v>
      </c>
      <c r="H28" s="2">
        <v>3</v>
      </c>
      <c r="T28" s="2" t="s">
        <v>24</v>
      </c>
      <c r="U28" s="2">
        <v>1</v>
      </c>
      <c r="W28" s="2" t="s">
        <v>69</v>
      </c>
      <c r="X28" s="2">
        <v>3</v>
      </c>
      <c r="Z28" s="2" t="s">
        <v>162</v>
      </c>
      <c r="AA28" s="2">
        <v>5</v>
      </c>
      <c r="AC28" s="2" t="s">
        <v>24</v>
      </c>
      <c r="AD28" s="2">
        <v>2</v>
      </c>
    </row>
    <row r="29" spans="4:43" x14ac:dyDescent="0.25">
      <c r="D29" s="2" t="s">
        <v>83</v>
      </c>
      <c r="E29" s="2">
        <v>2</v>
      </c>
      <c r="G29" s="2" t="s">
        <v>131</v>
      </c>
      <c r="H29" s="2">
        <v>2</v>
      </c>
      <c r="T29" s="2" t="s">
        <v>26</v>
      </c>
      <c r="U29" s="2">
        <v>1</v>
      </c>
      <c r="W29" s="2" t="s">
        <v>70</v>
      </c>
      <c r="X29" s="2">
        <v>9</v>
      </c>
      <c r="Z29" s="2" t="s">
        <v>116</v>
      </c>
      <c r="AA29" s="2">
        <v>2</v>
      </c>
      <c r="AC29" s="2" t="s">
        <v>69</v>
      </c>
      <c r="AD29" s="2">
        <v>7</v>
      </c>
    </row>
    <row r="30" spans="4:43" x14ac:dyDescent="0.25">
      <c r="D30" s="2" t="s">
        <v>84</v>
      </c>
      <c r="E30" s="2">
        <v>1</v>
      </c>
      <c r="G30" s="2" t="s">
        <v>88</v>
      </c>
      <c r="H30" s="2">
        <v>4</v>
      </c>
      <c r="T30" s="2" t="s">
        <v>69</v>
      </c>
      <c r="U30" s="2">
        <v>1</v>
      </c>
      <c r="W30" s="2" t="s">
        <v>72</v>
      </c>
      <c r="X30" s="2">
        <v>34</v>
      </c>
      <c r="Z30" s="2" t="s">
        <v>164</v>
      </c>
      <c r="AA30" s="2">
        <v>12</v>
      </c>
      <c r="AC30" s="2" t="s">
        <v>171</v>
      </c>
      <c r="AD30" s="2">
        <v>1</v>
      </c>
    </row>
    <row r="31" spans="4:43" x14ac:dyDescent="0.25">
      <c r="D31" s="2" t="s">
        <v>85</v>
      </c>
      <c r="E31" s="2">
        <v>1</v>
      </c>
      <c r="G31" s="2" t="s">
        <v>89</v>
      </c>
      <c r="H31" s="2">
        <v>2</v>
      </c>
      <c r="T31" s="2" t="s">
        <v>70</v>
      </c>
      <c r="U31" s="2">
        <v>7</v>
      </c>
      <c r="W31" s="2" t="s">
        <v>27</v>
      </c>
      <c r="X31" s="2">
        <v>13</v>
      </c>
      <c r="Z31" s="2" t="s">
        <v>63</v>
      </c>
      <c r="AA31" s="2">
        <v>4</v>
      </c>
      <c r="AC31" s="2" t="s">
        <v>77</v>
      </c>
      <c r="AD31" s="2">
        <v>1</v>
      </c>
    </row>
    <row r="32" spans="4:43" x14ac:dyDescent="0.25">
      <c r="D32" s="2" t="s">
        <v>87</v>
      </c>
      <c r="E32" s="2">
        <v>1</v>
      </c>
      <c r="G32" s="2" t="s">
        <v>32</v>
      </c>
      <c r="H32" s="2">
        <v>5</v>
      </c>
      <c r="T32" s="2" t="s">
        <v>72</v>
      </c>
      <c r="U32" s="2">
        <v>17</v>
      </c>
      <c r="W32" s="2" t="s">
        <v>75</v>
      </c>
      <c r="X32" s="2">
        <v>2</v>
      </c>
      <c r="Z32" s="2" t="s">
        <v>165</v>
      </c>
      <c r="AA32" s="2">
        <v>1</v>
      </c>
      <c r="AC32" s="2" t="s">
        <v>177</v>
      </c>
      <c r="AD32" s="2">
        <v>16</v>
      </c>
    </row>
    <row r="33" spans="4:30" x14ac:dyDescent="0.25">
      <c r="D33" s="2" t="s">
        <v>88</v>
      </c>
      <c r="E33" s="2">
        <v>1</v>
      </c>
      <c r="G33" s="2" t="s">
        <v>91</v>
      </c>
      <c r="H33" s="2">
        <v>1</v>
      </c>
      <c r="T33" s="2" t="s">
        <v>73</v>
      </c>
      <c r="U33" s="2">
        <v>3</v>
      </c>
      <c r="W33" s="2" t="s">
        <v>77</v>
      </c>
      <c r="X33" s="2">
        <v>1</v>
      </c>
      <c r="Z33" s="2" t="s">
        <v>26</v>
      </c>
      <c r="AA33" s="2">
        <v>2</v>
      </c>
      <c r="AC33" s="2" t="s">
        <v>178</v>
      </c>
      <c r="AD33" s="2">
        <v>1</v>
      </c>
    </row>
    <row r="34" spans="4:30" x14ac:dyDescent="0.25">
      <c r="D34" s="2" t="s">
        <v>89</v>
      </c>
      <c r="E34" s="2">
        <v>1</v>
      </c>
      <c r="G34" s="2" t="s">
        <v>94</v>
      </c>
      <c r="H34" s="2">
        <v>1</v>
      </c>
      <c r="T34" s="2" t="s">
        <v>75</v>
      </c>
      <c r="U34" s="2">
        <v>6</v>
      </c>
      <c r="W34" s="2" t="s">
        <v>78</v>
      </c>
      <c r="X34" s="2">
        <v>8</v>
      </c>
      <c r="Z34" s="2" t="s">
        <v>69</v>
      </c>
      <c r="AA34" s="2">
        <v>8</v>
      </c>
      <c r="AC34" s="2" t="s">
        <v>181</v>
      </c>
      <c r="AD34" s="2">
        <v>2</v>
      </c>
    </row>
    <row r="35" spans="4:30" x14ac:dyDescent="0.25">
      <c r="D35" s="2" t="s">
        <v>91</v>
      </c>
      <c r="E35" s="2">
        <v>15</v>
      </c>
      <c r="G35" s="2" t="s">
        <v>33</v>
      </c>
      <c r="H35" s="2">
        <v>4</v>
      </c>
      <c r="T35" s="2" t="s">
        <v>76</v>
      </c>
      <c r="U35" s="2">
        <v>1</v>
      </c>
      <c r="W35" s="2" t="s">
        <v>80</v>
      </c>
      <c r="X35" s="2">
        <v>3</v>
      </c>
      <c r="Z35" s="2" t="s">
        <v>70</v>
      </c>
      <c r="AA35" s="2">
        <v>4</v>
      </c>
      <c r="AC35" s="2" t="s">
        <v>179</v>
      </c>
      <c r="AD35" s="2">
        <v>1</v>
      </c>
    </row>
    <row r="36" spans="4:30" x14ac:dyDescent="0.25">
      <c r="D36" s="2" t="s">
        <v>90</v>
      </c>
      <c r="E36" s="2">
        <v>1</v>
      </c>
      <c r="G36" s="2" t="s">
        <v>136</v>
      </c>
      <c r="H36" s="2">
        <v>1</v>
      </c>
      <c r="T36" s="2" t="s">
        <v>77</v>
      </c>
      <c r="U36" s="2">
        <v>1</v>
      </c>
      <c r="W36" s="2" t="s">
        <v>127</v>
      </c>
      <c r="X36" s="2">
        <v>1</v>
      </c>
      <c r="Z36" s="2" t="s">
        <v>171</v>
      </c>
      <c r="AA36" s="2">
        <v>2</v>
      </c>
    </row>
    <row r="37" spans="4:30" x14ac:dyDescent="0.25">
      <c r="D37" s="2" t="s">
        <v>92</v>
      </c>
      <c r="E37" s="2">
        <v>4</v>
      </c>
      <c r="G37" s="2" t="s">
        <v>137</v>
      </c>
      <c r="H37" s="2">
        <v>1</v>
      </c>
      <c r="T37" s="2" t="s">
        <v>78</v>
      </c>
      <c r="U37" s="2">
        <v>4</v>
      </c>
      <c r="W37" s="2" t="s">
        <v>129</v>
      </c>
      <c r="X37" s="2">
        <v>1</v>
      </c>
      <c r="Z37" s="2" t="s">
        <v>77</v>
      </c>
      <c r="AA37" s="2">
        <v>4</v>
      </c>
    </row>
    <row r="38" spans="4:30" x14ac:dyDescent="0.25">
      <c r="D38" s="2" t="s">
        <v>94</v>
      </c>
      <c r="E38" s="2">
        <v>1</v>
      </c>
      <c r="T38" s="2" t="s">
        <v>80</v>
      </c>
      <c r="U38" s="2">
        <v>4</v>
      </c>
      <c r="W38" s="2" t="s">
        <v>130</v>
      </c>
      <c r="X38" s="2">
        <v>3</v>
      </c>
      <c r="Z38" s="2" t="s">
        <v>177</v>
      </c>
      <c r="AA38" s="2">
        <v>20</v>
      </c>
    </row>
    <row r="39" spans="4:30" x14ac:dyDescent="0.25">
      <c r="D39" s="2" t="s">
        <v>95</v>
      </c>
      <c r="E39" s="2">
        <v>1</v>
      </c>
      <c r="T39" s="2" t="s">
        <v>81</v>
      </c>
      <c r="U39" s="2">
        <v>1</v>
      </c>
      <c r="W39" s="2" t="s">
        <v>132</v>
      </c>
      <c r="X39" s="2">
        <v>4</v>
      </c>
      <c r="Z39" s="2" t="s">
        <v>178</v>
      </c>
      <c r="AA39" s="2">
        <v>1</v>
      </c>
    </row>
    <row r="40" spans="4:30" x14ac:dyDescent="0.25">
      <c r="D40" s="2" t="s">
        <v>33</v>
      </c>
      <c r="E40" s="2">
        <v>2</v>
      </c>
      <c r="T40" s="2" t="s">
        <v>82</v>
      </c>
      <c r="U40" s="2">
        <v>3</v>
      </c>
      <c r="W40" s="2" t="s">
        <v>133</v>
      </c>
      <c r="X40" s="2">
        <v>1</v>
      </c>
      <c r="Z40" s="2" t="s">
        <v>181</v>
      </c>
      <c r="AA40" s="2">
        <v>2</v>
      </c>
    </row>
    <row r="41" spans="4:30" x14ac:dyDescent="0.25">
      <c r="D41" s="2" t="s">
        <v>96</v>
      </c>
      <c r="E41" s="2">
        <v>1</v>
      </c>
      <c r="T41" s="2" t="s">
        <v>86</v>
      </c>
      <c r="U41" s="2">
        <v>1</v>
      </c>
      <c r="W41" s="2" t="s">
        <v>134</v>
      </c>
      <c r="X41" s="2">
        <v>1</v>
      </c>
      <c r="Z41" s="2" t="s">
        <v>179</v>
      </c>
      <c r="AA41" s="2">
        <v>1</v>
      </c>
    </row>
    <row r="42" spans="4:30" x14ac:dyDescent="0.25">
      <c r="D42" s="2" t="s">
        <v>97</v>
      </c>
      <c r="E42" s="2">
        <v>1</v>
      </c>
      <c r="T42" s="2" t="s">
        <v>93</v>
      </c>
      <c r="U42" s="2">
        <v>1</v>
      </c>
      <c r="W42" s="2" t="s">
        <v>138</v>
      </c>
      <c r="X42" s="2">
        <v>2</v>
      </c>
      <c r="Z42" s="2" t="s">
        <v>180</v>
      </c>
      <c r="AA42" s="2">
        <v>1</v>
      </c>
    </row>
    <row r="43" spans="4:30" x14ac:dyDescent="0.25">
      <c r="W43" s="2" t="s">
        <v>128</v>
      </c>
      <c r="X43" s="2">
        <v>1</v>
      </c>
      <c r="Z43" s="2" t="s">
        <v>189</v>
      </c>
      <c r="AA43" s="2">
        <v>1</v>
      </c>
    </row>
    <row r="47" spans="4:30" x14ac:dyDescent="0.25">
      <c r="N47" s="15"/>
    </row>
    <row r="48" spans="4:30" x14ac:dyDescent="0.25">
      <c r="N48" s="15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DD998-0CD2-4ED3-AFDD-245C675A3C5D}">
  <dimension ref="A1:BJ762"/>
  <sheetViews>
    <sheetView zoomScale="60" zoomScaleNormal="60" workbookViewId="0"/>
  </sheetViews>
  <sheetFormatPr baseColWidth="10" defaultRowHeight="15" x14ac:dyDescent="0.25"/>
  <cols>
    <col min="1" max="1" width="14.7109375" customWidth="1"/>
    <col min="2" max="2" width="7" customWidth="1"/>
    <col min="3" max="3" width="4.140625" customWidth="1"/>
    <col min="4" max="4" width="14.7109375" customWidth="1"/>
    <col min="5" max="5" width="7" customWidth="1"/>
    <col min="6" max="6" width="4.140625" customWidth="1"/>
    <col min="7" max="7" width="14.7109375" customWidth="1"/>
    <col min="8" max="8" width="7" customWidth="1"/>
    <col min="9" max="9" width="4.140625" customWidth="1"/>
    <col min="10" max="10" width="14.7109375" customWidth="1"/>
    <col min="11" max="11" width="7" customWidth="1"/>
    <col min="12" max="12" width="4.140625" customWidth="1"/>
    <col min="13" max="13" width="14.7109375" customWidth="1"/>
    <col min="14" max="14" width="7" customWidth="1"/>
    <col min="17" max="17" width="19" customWidth="1"/>
    <col min="18" max="18" width="5" customWidth="1"/>
    <col min="19" max="19" width="5.28515625" style="3" customWidth="1"/>
    <col min="20" max="20" width="19" customWidth="1"/>
    <col min="21" max="21" width="5" customWidth="1"/>
    <col min="22" max="22" width="5.28515625" style="3" customWidth="1"/>
    <col min="23" max="23" width="19" customWidth="1"/>
    <col min="24" max="24" width="5" customWidth="1"/>
    <col min="25" max="25" width="5.28515625" style="3" customWidth="1"/>
    <col min="26" max="26" width="19" customWidth="1"/>
    <col min="27" max="27" width="5" customWidth="1"/>
    <col min="28" max="28" width="5.28515625" style="3" customWidth="1"/>
    <col min="29" max="29" width="19" customWidth="1"/>
    <col min="30" max="30" width="5" customWidth="1"/>
    <col min="33" max="33" width="30" customWidth="1"/>
    <col min="34" max="34" width="8.5703125" customWidth="1"/>
    <col min="35" max="35" width="4.7109375" customWidth="1"/>
    <col min="36" max="36" width="30" customWidth="1"/>
    <col min="37" max="37" width="8.5703125" customWidth="1"/>
    <col min="38" max="38" width="4.7109375" customWidth="1"/>
    <col min="39" max="39" width="30" customWidth="1"/>
    <col min="40" max="40" width="8.5703125" customWidth="1"/>
    <col min="41" max="41" width="4.7109375" customWidth="1"/>
    <col min="42" max="42" width="30" customWidth="1"/>
    <col min="43" max="43" width="8.5703125" customWidth="1"/>
    <col min="44" max="44" width="4.7109375" customWidth="1"/>
    <col min="45" max="45" width="30" customWidth="1"/>
    <col min="46" max="46" width="8.5703125" customWidth="1"/>
    <col min="49" max="49" width="30.85546875" customWidth="1"/>
    <col min="50" max="50" width="5.28515625" customWidth="1"/>
    <col min="51" max="51" width="4.140625" customWidth="1"/>
    <col min="53" max="53" width="5.28515625" customWidth="1"/>
    <col min="54" max="54" width="4.140625" customWidth="1"/>
    <col min="55" max="55" width="30.85546875" customWidth="1"/>
    <col min="56" max="56" width="5.28515625" customWidth="1"/>
    <col min="57" max="57" width="4.140625" customWidth="1"/>
    <col min="58" max="58" width="30.85546875" customWidth="1"/>
    <col min="59" max="59" width="5.28515625" customWidth="1"/>
    <col min="60" max="60" width="4.140625" customWidth="1"/>
    <col min="61" max="61" width="30.85546875" customWidth="1"/>
    <col min="62" max="62" width="5.28515625" customWidth="1"/>
  </cols>
  <sheetData>
    <row r="1" spans="1:62" ht="15.75" x14ac:dyDescent="0.25">
      <c r="A1" s="1" t="s">
        <v>5</v>
      </c>
      <c r="Q1" s="1" t="s">
        <v>232</v>
      </c>
      <c r="S1"/>
      <c r="V1"/>
      <c r="Y1"/>
      <c r="AB1"/>
      <c r="AG1" s="1" t="s">
        <v>7</v>
      </c>
      <c r="AW1" s="1" t="s">
        <v>8</v>
      </c>
    </row>
    <row r="2" spans="1:62" ht="15.75" x14ac:dyDescent="0.25">
      <c r="A2" s="1" t="s">
        <v>4</v>
      </c>
      <c r="D2" s="1" t="s">
        <v>2</v>
      </c>
      <c r="G2" s="1" t="s">
        <v>3</v>
      </c>
      <c r="J2" s="1" t="s">
        <v>0</v>
      </c>
      <c r="M2" s="1" t="s">
        <v>1</v>
      </c>
      <c r="Q2" s="1" t="s">
        <v>4</v>
      </c>
      <c r="R2" s="2"/>
      <c r="S2" s="2"/>
      <c r="T2" s="14" t="s">
        <v>2</v>
      </c>
      <c r="U2" s="2"/>
      <c r="V2" s="2"/>
      <c r="W2" s="14" t="s">
        <v>3</v>
      </c>
      <c r="X2" s="2"/>
      <c r="Y2" s="2"/>
      <c r="Z2" s="14" t="s">
        <v>0</v>
      </c>
      <c r="AA2" s="2"/>
      <c r="AB2" s="2"/>
      <c r="AC2" s="14" t="s">
        <v>1</v>
      </c>
      <c r="AG2" s="1" t="s">
        <v>4</v>
      </c>
      <c r="AJ2" s="1" t="s">
        <v>2</v>
      </c>
      <c r="AM2" s="1" t="s">
        <v>3</v>
      </c>
      <c r="AP2" s="1" t="s">
        <v>0</v>
      </c>
      <c r="AS2" s="1" t="s">
        <v>1</v>
      </c>
      <c r="AW2" s="1" t="s">
        <v>4</v>
      </c>
      <c r="AZ2" s="1" t="s">
        <v>2</v>
      </c>
      <c r="BC2" s="1" t="s">
        <v>3</v>
      </c>
      <c r="BF2" s="1" t="s">
        <v>0</v>
      </c>
      <c r="BI2" s="1" t="s">
        <v>1</v>
      </c>
    </row>
    <row r="3" spans="1:62" ht="15.75" x14ac:dyDescent="0.25">
      <c r="A3" s="4" t="s">
        <v>9</v>
      </c>
      <c r="B3" s="4">
        <v>10</v>
      </c>
      <c r="C3" s="4"/>
      <c r="D3" s="4" t="s">
        <v>9</v>
      </c>
      <c r="E3" s="4">
        <v>96</v>
      </c>
      <c r="F3" s="4"/>
      <c r="G3" s="4" t="s">
        <v>9</v>
      </c>
      <c r="H3" s="4">
        <v>122</v>
      </c>
      <c r="I3" s="4"/>
      <c r="J3" s="4" t="s">
        <v>9</v>
      </c>
      <c r="K3" s="4">
        <v>86</v>
      </c>
      <c r="L3" s="4"/>
      <c r="M3" s="4" t="s">
        <v>9</v>
      </c>
      <c r="N3" s="4">
        <v>81</v>
      </c>
      <c r="Q3" s="2" t="s">
        <v>12</v>
      </c>
      <c r="R3" s="2">
        <v>1</v>
      </c>
      <c r="T3" s="9"/>
      <c r="U3" s="3"/>
      <c r="W3" s="9"/>
      <c r="X3" s="3"/>
      <c r="Z3" s="9"/>
      <c r="AA3" s="3"/>
      <c r="AC3" s="9"/>
      <c r="AD3" s="3"/>
      <c r="AG3" s="9"/>
      <c r="AH3" s="3"/>
      <c r="AI3" s="3"/>
      <c r="AJ3" s="9"/>
      <c r="AK3" s="3"/>
      <c r="AL3" s="3"/>
      <c r="AM3" s="9"/>
      <c r="AN3" s="3"/>
      <c r="AO3" s="3"/>
      <c r="AP3" s="5" t="s">
        <v>152</v>
      </c>
      <c r="AQ3" s="5">
        <v>35</v>
      </c>
      <c r="AR3" s="5"/>
      <c r="AS3" s="5" t="s">
        <v>152</v>
      </c>
      <c r="AT3" s="5">
        <v>23</v>
      </c>
      <c r="AW3" s="9"/>
      <c r="AX3" s="3"/>
      <c r="AY3" s="3"/>
      <c r="AZ3" s="9"/>
      <c r="BA3" s="3"/>
      <c r="BB3" s="3"/>
      <c r="BC3" s="9"/>
      <c r="BD3" s="3"/>
      <c r="BE3" s="3"/>
      <c r="BF3" s="5" t="s">
        <v>173</v>
      </c>
      <c r="BG3" s="5">
        <v>2</v>
      </c>
      <c r="BH3" s="5"/>
      <c r="BI3" s="5" t="s">
        <v>173</v>
      </c>
      <c r="BJ3" s="5">
        <v>2</v>
      </c>
    </row>
    <row r="4" spans="1:62" ht="15.75" x14ac:dyDescent="0.25">
      <c r="A4" s="3"/>
      <c r="B4" s="3"/>
      <c r="C4" s="3"/>
      <c r="D4" s="5" t="s">
        <v>99</v>
      </c>
      <c r="E4" s="5">
        <v>6</v>
      </c>
      <c r="F4" s="5"/>
      <c r="G4" s="5" t="s">
        <v>99</v>
      </c>
      <c r="H4" s="5">
        <v>4</v>
      </c>
      <c r="I4" s="3"/>
      <c r="J4" s="3"/>
      <c r="K4" s="3"/>
      <c r="L4" s="3"/>
      <c r="M4" s="3"/>
      <c r="N4" s="3"/>
      <c r="Q4" s="4" t="s">
        <v>141</v>
      </c>
      <c r="R4" s="4">
        <v>1</v>
      </c>
      <c r="S4" s="4"/>
      <c r="T4" s="4" t="s">
        <v>141</v>
      </c>
      <c r="U4" s="4">
        <v>20</v>
      </c>
      <c r="V4" s="4"/>
      <c r="W4" s="4" t="s">
        <v>141</v>
      </c>
      <c r="X4" s="4">
        <v>26</v>
      </c>
      <c r="Y4" s="4"/>
      <c r="Z4" s="4" t="s">
        <v>141</v>
      </c>
      <c r="AA4" s="4">
        <v>3</v>
      </c>
      <c r="AB4" s="4"/>
      <c r="AC4" s="4" t="s">
        <v>141</v>
      </c>
      <c r="AD4" s="4">
        <v>4</v>
      </c>
      <c r="AG4" s="9"/>
      <c r="AH4" s="3"/>
      <c r="AI4" s="3"/>
      <c r="AJ4" s="9"/>
      <c r="AK4" s="3"/>
      <c r="AL4" s="3"/>
      <c r="AM4" s="9"/>
      <c r="AN4" s="3"/>
      <c r="AO4" s="3"/>
      <c r="AP4" s="3"/>
      <c r="AQ4" s="3"/>
      <c r="AR4" s="3"/>
      <c r="AS4" s="2" t="s">
        <v>193</v>
      </c>
      <c r="AT4" s="2">
        <v>6</v>
      </c>
      <c r="AW4" s="2" t="s">
        <v>209</v>
      </c>
      <c r="AX4" s="2">
        <v>1</v>
      </c>
      <c r="AY4" s="3"/>
      <c r="AZ4" s="3"/>
      <c r="BA4" s="3"/>
      <c r="BB4" s="3"/>
      <c r="BC4" s="9"/>
      <c r="BD4" s="3"/>
      <c r="BE4" s="3"/>
      <c r="BF4" s="3"/>
      <c r="BG4" s="3"/>
      <c r="BH4" s="3"/>
      <c r="BI4" s="3"/>
      <c r="BJ4" s="3"/>
    </row>
    <row r="5" spans="1:62" ht="15.75" x14ac:dyDescent="0.25">
      <c r="A5" s="4" t="s">
        <v>11</v>
      </c>
      <c r="B5" s="4">
        <v>6</v>
      </c>
      <c r="C5" s="4"/>
      <c r="D5" s="4" t="s">
        <v>11</v>
      </c>
      <c r="E5" s="4">
        <v>35</v>
      </c>
      <c r="F5" s="4"/>
      <c r="G5" s="4" t="s">
        <v>11</v>
      </c>
      <c r="H5" s="4">
        <v>39</v>
      </c>
      <c r="I5" s="4"/>
      <c r="J5" s="4" t="s">
        <v>11</v>
      </c>
      <c r="K5" s="4">
        <v>18</v>
      </c>
      <c r="L5" s="4"/>
      <c r="M5" s="4" t="s">
        <v>11</v>
      </c>
      <c r="N5" s="4">
        <v>23</v>
      </c>
      <c r="Q5" s="3"/>
      <c r="R5" s="3"/>
      <c r="T5" s="3"/>
      <c r="U5" s="3"/>
      <c r="W5" s="3"/>
      <c r="X5" s="3"/>
      <c r="Z5" s="5" t="s">
        <v>140</v>
      </c>
      <c r="AA5" s="5">
        <v>5</v>
      </c>
      <c r="AB5" s="5"/>
      <c r="AC5" s="5" t="s">
        <v>140</v>
      </c>
      <c r="AD5" s="5">
        <v>4</v>
      </c>
      <c r="AG5" s="2" t="s">
        <v>210</v>
      </c>
      <c r="AH5" s="2">
        <v>1</v>
      </c>
      <c r="AI5" s="3"/>
      <c r="AJ5" s="9"/>
      <c r="AK5" s="3"/>
      <c r="AL5" s="3"/>
      <c r="AM5" s="9"/>
      <c r="AN5" s="3"/>
      <c r="AO5" s="3"/>
      <c r="AP5" s="3"/>
      <c r="AQ5" s="3"/>
      <c r="AR5" s="3"/>
      <c r="AS5" s="3"/>
      <c r="AT5" s="3"/>
      <c r="AW5" s="3"/>
      <c r="AX5" s="3"/>
      <c r="AY5" s="3"/>
      <c r="AZ5" s="3"/>
      <c r="BA5" s="3"/>
      <c r="BB5" s="3"/>
      <c r="BC5" s="2" t="s">
        <v>135</v>
      </c>
      <c r="BD5" s="2">
        <v>1</v>
      </c>
      <c r="BE5" s="2"/>
      <c r="BF5" s="3"/>
      <c r="BG5" s="3"/>
      <c r="BH5" s="3"/>
      <c r="BI5" s="3"/>
      <c r="BJ5" s="3"/>
    </row>
    <row r="6" spans="1:62" ht="15.75" x14ac:dyDescent="0.25">
      <c r="A6" t="s">
        <v>10</v>
      </c>
      <c r="B6">
        <v>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Q6" s="3"/>
      <c r="R6" s="3"/>
      <c r="T6" s="3"/>
      <c r="U6" s="3"/>
      <c r="W6" s="3"/>
      <c r="X6" s="3"/>
      <c r="Z6" s="5" t="s">
        <v>142</v>
      </c>
      <c r="AA6" s="5">
        <v>1</v>
      </c>
      <c r="AB6" s="5"/>
      <c r="AC6" s="5" t="s">
        <v>103</v>
      </c>
      <c r="AD6" s="5">
        <v>1</v>
      </c>
      <c r="AG6" s="3"/>
      <c r="AH6" s="3"/>
      <c r="AI6" s="3"/>
      <c r="AJ6" s="9"/>
      <c r="AK6" s="3"/>
      <c r="AL6" s="3"/>
      <c r="AM6" s="2" t="s">
        <v>113</v>
      </c>
      <c r="AN6" s="2">
        <v>4</v>
      </c>
      <c r="AO6" s="3"/>
      <c r="AP6" s="3"/>
      <c r="AQ6" s="3"/>
      <c r="AR6" s="3"/>
      <c r="AS6" s="3"/>
      <c r="AT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2" t="s">
        <v>202</v>
      </c>
      <c r="BJ6" s="2">
        <v>1</v>
      </c>
    </row>
    <row r="7" spans="1:62" ht="15.75" x14ac:dyDescent="0.25">
      <c r="A7" s="4" t="s">
        <v>13</v>
      </c>
      <c r="B7" s="4">
        <v>1</v>
      </c>
      <c r="C7" s="4"/>
      <c r="D7" s="4" t="s">
        <v>13</v>
      </c>
      <c r="E7" s="4">
        <v>5</v>
      </c>
      <c r="F7" s="4"/>
      <c r="G7" s="4" t="s">
        <v>13</v>
      </c>
      <c r="H7" s="4">
        <v>4</v>
      </c>
      <c r="I7" s="4"/>
      <c r="J7" s="4" t="s">
        <v>13</v>
      </c>
      <c r="K7" s="4">
        <v>5</v>
      </c>
      <c r="L7" s="4"/>
      <c r="M7" s="4" t="s">
        <v>13</v>
      </c>
      <c r="N7" s="4">
        <v>7</v>
      </c>
      <c r="Q7" s="3"/>
      <c r="R7" s="3"/>
      <c r="T7" s="5" t="s">
        <v>211</v>
      </c>
      <c r="U7" s="5">
        <v>4</v>
      </c>
      <c r="V7" s="5"/>
      <c r="W7" s="5" t="s">
        <v>211</v>
      </c>
      <c r="X7" s="5">
        <v>1</v>
      </c>
      <c r="Z7" s="3"/>
      <c r="AA7" s="3"/>
      <c r="AC7" s="3"/>
      <c r="AD7" s="3"/>
      <c r="AG7" s="3"/>
      <c r="AH7" s="3"/>
      <c r="AI7" s="3"/>
      <c r="AJ7" s="9"/>
      <c r="AK7" s="3"/>
      <c r="AL7" s="3"/>
      <c r="AM7" s="3"/>
      <c r="AN7" s="3"/>
      <c r="AO7" s="3"/>
      <c r="AP7" s="3"/>
      <c r="AQ7" s="3"/>
      <c r="AR7" s="3"/>
      <c r="AS7" s="2" t="s">
        <v>197</v>
      </c>
      <c r="AT7" s="2">
        <v>1</v>
      </c>
      <c r="AW7" s="3"/>
      <c r="AX7" s="3"/>
      <c r="AY7" s="3"/>
      <c r="AZ7" s="3"/>
      <c r="BA7" s="3"/>
      <c r="BB7" s="3"/>
      <c r="BC7" s="3"/>
      <c r="BD7" s="3"/>
      <c r="BE7" s="3"/>
      <c r="BF7" s="2" t="s">
        <v>156</v>
      </c>
      <c r="BG7" s="2">
        <v>3</v>
      </c>
      <c r="BH7" s="3"/>
      <c r="BI7" s="3"/>
      <c r="BJ7" s="3"/>
    </row>
    <row r="8" spans="1:62" ht="15.75" x14ac:dyDescent="0.25">
      <c r="A8" s="3"/>
      <c r="B8" s="3"/>
      <c r="C8" s="3"/>
      <c r="D8" t="s">
        <v>35</v>
      </c>
      <c r="E8">
        <v>3</v>
      </c>
      <c r="F8" s="3"/>
      <c r="G8" s="3"/>
      <c r="H8" s="3"/>
      <c r="I8" s="3"/>
      <c r="J8" s="3"/>
      <c r="K8" s="3"/>
      <c r="L8" s="3"/>
      <c r="M8" s="3"/>
      <c r="N8" s="3"/>
      <c r="Q8" s="3"/>
      <c r="R8" s="3"/>
      <c r="T8" s="3"/>
      <c r="U8" s="3"/>
      <c r="W8" s="5" t="s">
        <v>102</v>
      </c>
      <c r="X8" s="5">
        <v>2</v>
      </c>
      <c r="Y8" s="5"/>
      <c r="Z8" s="5" t="s">
        <v>102</v>
      </c>
      <c r="AA8" s="5">
        <v>1</v>
      </c>
      <c r="AC8" s="3"/>
      <c r="AD8" s="3"/>
      <c r="AG8" s="3"/>
      <c r="AH8" s="3"/>
      <c r="AI8" s="3"/>
      <c r="AJ8" s="9"/>
      <c r="AK8" s="3"/>
      <c r="AL8" s="3"/>
      <c r="AM8" s="2" t="s">
        <v>114</v>
      </c>
      <c r="AN8" s="2">
        <v>1</v>
      </c>
      <c r="AO8" s="3"/>
      <c r="AP8" s="3"/>
      <c r="AQ8" s="3"/>
      <c r="AR8" s="3"/>
      <c r="AS8" s="3"/>
      <c r="AT8" s="3"/>
    </row>
    <row r="9" spans="1:62" ht="15.75" x14ac:dyDescent="0.25">
      <c r="A9" s="3"/>
      <c r="B9" s="3"/>
      <c r="C9" s="3"/>
      <c r="D9" s="3"/>
      <c r="E9" s="3"/>
      <c r="F9" s="3"/>
      <c r="G9" t="s">
        <v>100</v>
      </c>
      <c r="H9">
        <v>1</v>
      </c>
      <c r="I9" s="3"/>
      <c r="J9" s="3"/>
      <c r="K9" s="3"/>
      <c r="L9" s="3"/>
      <c r="M9" s="3"/>
      <c r="N9" s="3"/>
      <c r="Q9" s="5" t="s">
        <v>14</v>
      </c>
      <c r="R9" s="5">
        <v>2</v>
      </c>
      <c r="S9" s="5"/>
      <c r="T9" s="5" t="s">
        <v>14</v>
      </c>
      <c r="U9" s="5">
        <v>1</v>
      </c>
      <c r="W9" s="3"/>
      <c r="X9" s="3"/>
      <c r="Z9" s="3"/>
      <c r="AA9" s="3"/>
      <c r="AC9" s="3"/>
      <c r="AD9" s="3"/>
      <c r="AG9" s="3"/>
      <c r="AH9" s="3"/>
      <c r="AI9" s="3"/>
      <c r="AJ9" s="9"/>
      <c r="AK9" s="3"/>
      <c r="AL9" s="3"/>
      <c r="AM9" s="3"/>
      <c r="AN9" s="3"/>
      <c r="AO9" s="3"/>
      <c r="AP9" s="5" t="s">
        <v>158</v>
      </c>
      <c r="AQ9" s="5">
        <v>1</v>
      </c>
      <c r="AR9" s="5"/>
      <c r="AS9" s="5" t="s">
        <v>158</v>
      </c>
      <c r="AT9" s="5">
        <v>1</v>
      </c>
    </row>
    <row r="10" spans="1:62" ht="15.75" x14ac:dyDescent="0.25">
      <c r="A10" s="3"/>
      <c r="B10" s="3"/>
      <c r="C10" s="3"/>
      <c r="D10" s="3"/>
      <c r="E10" s="3"/>
      <c r="F10" s="3"/>
      <c r="G10" t="s">
        <v>101</v>
      </c>
      <c r="H10">
        <v>2</v>
      </c>
      <c r="I10" s="3"/>
      <c r="J10" s="3"/>
      <c r="K10" s="3"/>
      <c r="L10" s="3"/>
      <c r="M10" s="3"/>
      <c r="N10" s="3"/>
      <c r="Q10" s="3"/>
      <c r="R10" s="3"/>
      <c r="T10" s="3"/>
      <c r="U10" s="3"/>
      <c r="W10" s="3"/>
      <c r="X10" s="3"/>
      <c r="Z10" s="2" t="s">
        <v>143</v>
      </c>
      <c r="AA10" s="2">
        <v>2</v>
      </c>
      <c r="AC10" s="3"/>
      <c r="AD10" s="3"/>
      <c r="AG10" s="3"/>
      <c r="AH10" s="3"/>
      <c r="AI10" s="3"/>
      <c r="AJ10" s="9"/>
      <c r="AK10" s="3"/>
      <c r="AL10" s="3"/>
      <c r="AM10" s="2" t="s">
        <v>115</v>
      </c>
      <c r="AN10" s="2">
        <v>1</v>
      </c>
      <c r="AO10" s="3"/>
      <c r="AP10" s="3"/>
      <c r="AQ10" s="3"/>
      <c r="AR10" s="3"/>
      <c r="AS10" s="3"/>
      <c r="AT10" s="3"/>
    </row>
    <row r="11" spans="1:62" ht="15.75" x14ac:dyDescent="0.25">
      <c r="A11" s="3"/>
      <c r="B11" s="3"/>
      <c r="C11" s="3"/>
      <c r="D11" s="2" t="s">
        <v>38</v>
      </c>
      <c r="E11" s="2">
        <v>1</v>
      </c>
      <c r="F11" s="3"/>
      <c r="G11" s="3"/>
      <c r="H11" s="3"/>
      <c r="I11" s="3"/>
      <c r="J11" s="3"/>
      <c r="K11" s="3"/>
      <c r="L11" s="3"/>
      <c r="M11" s="3"/>
      <c r="N11" s="3"/>
      <c r="Q11" s="3"/>
      <c r="R11" s="3"/>
      <c r="T11" s="5" t="s">
        <v>36</v>
      </c>
      <c r="U11" s="5">
        <v>1</v>
      </c>
      <c r="V11" s="5"/>
      <c r="W11" s="5" t="s">
        <v>36</v>
      </c>
      <c r="X11" s="5">
        <v>1</v>
      </c>
      <c r="Z11" s="3"/>
      <c r="AA11" s="3"/>
      <c r="AC11" s="3"/>
      <c r="AD11" s="3"/>
      <c r="AG11" s="3"/>
      <c r="AH11" s="3"/>
      <c r="AI11" s="3"/>
      <c r="AJ11" s="9"/>
      <c r="AK11" s="3"/>
      <c r="AL11" s="3"/>
      <c r="AM11" s="3"/>
      <c r="AN11" s="3"/>
      <c r="AO11" s="3"/>
      <c r="AP11" s="5" t="s">
        <v>163</v>
      </c>
      <c r="AQ11" s="5">
        <v>11</v>
      </c>
      <c r="AR11" s="5"/>
      <c r="AS11" s="5" t="s">
        <v>163</v>
      </c>
      <c r="AT11" s="5">
        <v>6</v>
      </c>
    </row>
    <row r="12" spans="1:62" ht="15.75" x14ac:dyDescent="0.25">
      <c r="A12" s="3"/>
      <c r="B12" s="3"/>
      <c r="C12" s="3"/>
      <c r="D12" s="3"/>
      <c r="E12" s="3"/>
      <c r="F12" s="3"/>
      <c r="G12" s="2" t="s">
        <v>104</v>
      </c>
      <c r="H12" s="2">
        <v>1</v>
      </c>
      <c r="I12" s="3"/>
      <c r="J12" s="3"/>
      <c r="K12" s="3"/>
      <c r="L12" s="3"/>
      <c r="M12" s="3"/>
      <c r="N12" s="3"/>
      <c r="Q12" s="3"/>
      <c r="R12" s="3"/>
      <c r="T12" s="7" t="s">
        <v>103</v>
      </c>
      <c r="U12" s="7">
        <v>13</v>
      </c>
      <c r="V12" s="7"/>
      <c r="W12" s="7" t="s">
        <v>103</v>
      </c>
      <c r="X12" s="7">
        <v>6</v>
      </c>
      <c r="Y12" s="7"/>
      <c r="Z12" s="7" t="s">
        <v>103</v>
      </c>
      <c r="AA12" s="7">
        <v>1</v>
      </c>
      <c r="AC12" s="3"/>
      <c r="AD12" s="3"/>
      <c r="AG12" s="3"/>
      <c r="AH12" s="3"/>
      <c r="AI12" s="3"/>
      <c r="AJ12" s="9"/>
      <c r="AK12" s="3"/>
      <c r="AL12" s="3"/>
      <c r="AM12" s="3"/>
      <c r="AN12" s="3"/>
      <c r="AO12" s="3"/>
      <c r="AP12" s="5" t="s">
        <v>166</v>
      </c>
      <c r="AQ12" s="5">
        <v>1</v>
      </c>
      <c r="AR12" s="5"/>
      <c r="AS12" s="5" t="s">
        <v>198</v>
      </c>
      <c r="AT12" s="5">
        <v>2</v>
      </c>
    </row>
    <row r="13" spans="1:62" ht="15.75" x14ac:dyDescent="0.25">
      <c r="A13" s="2" t="s">
        <v>16</v>
      </c>
      <c r="B13" s="2">
        <v>3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Q13" s="3"/>
      <c r="R13" s="3"/>
      <c r="T13" s="2" t="s">
        <v>37</v>
      </c>
      <c r="U13" s="2">
        <v>2</v>
      </c>
      <c r="W13" s="3"/>
      <c r="X13" s="3"/>
      <c r="Z13" s="3"/>
      <c r="AA13" s="3"/>
      <c r="AC13" s="3"/>
      <c r="AD13" s="3"/>
      <c r="AG13" s="3"/>
      <c r="AH13" s="3"/>
      <c r="AI13" s="3"/>
      <c r="AJ13" s="9"/>
      <c r="AK13" s="3"/>
      <c r="AL13" s="3"/>
      <c r="AM13" s="3"/>
      <c r="AN13" s="3"/>
      <c r="AO13" s="3"/>
      <c r="AP13" s="2" t="s">
        <v>213</v>
      </c>
      <c r="AQ13" s="2">
        <v>1</v>
      </c>
      <c r="AR13" s="3"/>
      <c r="AS13" s="3"/>
      <c r="AT13" s="3"/>
    </row>
    <row r="14" spans="1:62" ht="15.75" x14ac:dyDescent="0.25">
      <c r="A14" s="3"/>
      <c r="B14" s="3"/>
      <c r="C14" s="3"/>
      <c r="D14" s="2" t="s">
        <v>44</v>
      </c>
      <c r="E14" s="2">
        <v>2</v>
      </c>
      <c r="F14" s="3"/>
      <c r="G14" s="3"/>
      <c r="H14" s="3"/>
      <c r="I14" s="3"/>
      <c r="J14" s="3"/>
      <c r="K14" s="3"/>
      <c r="L14" s="3"/>
      <c r="M14" s="3"/>
      <c r="N14" s="3"/>
      <c r="Q14" s="3"/>
      <c r="R14" s="3"/>
      <c r="T14" s="3"/>
      <c r="U14" s="3"/>
      <c r="W14" s="3"/>
      <c r="X14" s="3"/>
      <c r="Z14" s="5" t="s">
        <v>39</v>
      </c>
      <c r="AA14" s="5">
        <v>3</v>
      </c>
      <c r="AB14" s="5"/>
      <c r="AC14" s="5" t="s">
        <v>39</v>
      </c>
      <c r="AD14" s="5">
        <v>2</v>
      </c>
      <c r="AG14" s="3"/>
      <c r="AH14" s="3"/>
      <c r="AI14" s="3"/>
      <c r="AJ14" s="9"/>
      <c r="AK14" s="3"/>
      <c r="AL14" s="3"/>
      <c r="AM14" s="3"/>
      <c r="AN14" s="3"/>
      <c r="AO14" s="3"/>
      <c r="AP14" s="2" t="s">
        <v>167</v>
      </c>
      <c r="AQ14" s="2">
        <v>2</v>
      </c>
      <c r="AR14" s="3"/>
      <c r="AS14" s="3"/>
      <c r="AT14" s="3"/>
    </row>
    <row r="15" spans="1:62" ht="15.75" x14ac:dyDescent="0.25">
      <c r="A15" s="3"/>
      <c r="B15" s="3"/>
      <c r="C15" s="3"/>
      <c r="D15" t="s">
        <v>45</v>
      </c>
      <c r="E15">
        <v>3</v>
      </c>
      <c r="F15" s="3"/>
      <c r="G15" s="3"/>
      <c r="H15" s="3"/>
      <c r="I15" s="3"/>
      <c r="J15" s="3"/>
      <c r="K15" s="3"/>
      <c r="L15" s="3"/>
      <c r="M15" s="3"/>
      <c r="N15" s="3"/>
      <c r="Q15" s="3"/>
      <c r="R15" s="3"/>
      <c r="T15" s="5" t="s">
        <v>139</v>
      </c>
      <c r="U15" s="5">
        <v>5</v>
      </c>
      <c r="V15" s="5"/>
      <c r="W15" s="5" t="s">
        <v>139</v>
      </c>
      <c r="X15" s="5">
        <v>3</v>
      </c>
      <c r="Z15" s="3"/>
      <c r="AA15" s="3"/>
      <c r="AC15" s="3"/>
      <c r="AD15" s="3"/>
      <c r="AG15" s="3"/>
      <c r="AH15" s="3"/>
      <c r="AI15" s="3"/>
      <c r="AJ15" s="9"/>
      <c r="AK15" s="3"/>
      <c r="AL15" s="3"/>
      <c r="AM15" s="3"/>
      <c r="AN15" s="3"/>
      <c r="AO15" s="3"/>
      <c r="AP15" s="2" t="s">
        <v>168</v>
      </c>
      <c r="AQ15" s="2">
        <v>1</v>
      </c>
      <c r="AR15" s="3"/>
      <c r="AS15" s="3"/>
      <c r="AT15" s="3"/>
    </row>
    <row r="16" spans="1:62" x14ac:dyDescent="0.25">
      <c r="A16" s="3"/>
      <c r="B16" s="3"/>
      <c r="C16" s="3"/>
      <c r="D16" s="2" t="s">
        <v>48</v>
      </c>
      <c r="E16" s="2">
        <v>2</v>
      </c>
      <c r="F16" s="3"/>
      <c r="G16" s="3"/>
      <c r="H16" s="3"/>
      <c r="I16" s="3"/>
      <c r="J16" s="3"/>
      <c r="K16" s="3"/>
      <c r="L16" s="3"/>
      <c r="M16" s="3"/>
      <c r="N16" s="3"/>
      <c r="Q16" s="3"/>
      <c r="R16" s="3"/>
      <c r="T16" s="5" t="s">
        <v>39</v>
      </c>
      <c r="U16" s="5">
        <v>14</v>
      </c>
      <c r="V16" s="5"/>
      <c r="W16" s="5" t="s">
        <v>39</v>
      </c>
      <c r="X16" s="5">
        <v>6</v>
      </c>
      <c r="Z16" s="3"/>
      <c r="AA16" s="3"/>
      <c r="AC16" s="3"/>
      <c r="AD16" s="3"/>
      <c r="AG16" s="3"/>
      <c r="AH16" s="3"/>
      <c r="AI16" s="3"/>
      <c r="AJ16" s="2" t="s">
        <v>68</v>
      </c>
      <c r="AK16" s="2">
        <v>1</v>
      </c>
      <c r="AL16" s="3"/>
      <c r="AM16" s="3"/>
      <c r="AN16" s="3"/>
      <c r="AO16" s="3"/>
      <c r="AP16" s="3"/>
      <c r="AQ16" s="3"/>
      <c r="AR16" s="3"/>
      <c r="AS16" s="3"/>
      <c r="AT16" s="3"/>
    </row>
    <row r="17" spans="1:46" x14ac:dyDescent="0.25">
      <c r="A17" s="3"/>
      <c r="B17" s="3"/>
      <c r="C17" s="3"/>
      <c r="D17" s="2" t="s">
        <v>50</v>
      </c>
      <c r="E17" s="2">
        <v>1</v>
      </c>
      <c r="F17" s="3"/>
      <c r="G17" s="3"/>
      <c r="H17" s="3"/>
      <c r="I17" s="3"/>
      <c r="J17" s="3"/>
      <c r="K17" s="3"/>
      <c r="L17" s="3"/>
      <c r="M17" s="3"/>
      <c r="N17" s="3"/>
      <c r="Q17" s="7" t="s">
        <v>207</v>
      </c>
      <c r="R17" s="7">
        <v>7</v>
      </c>
      <c r="S17" s="7"/>
      <c r="T17" s="7" t="s">
        <v>207</v>
      </c>
      <c r="U17" s="7">
        <v>6</v>
      </c>
      <c r="V17" s="7"/>
      <c r="W17" s="7" t="s">
        <v>105</v>
      </c>
      <c r="X17" s="7">
        <v>2</v>
      </c>
      <c r="Z17" s="3"/>
      <c r="AA17" s="3"/>
      <c r="AC17" s="3"/>
      <c r="AD17" s="3"/>
      <c r="AG17" s="3"/>
      <c r="AH17" s="3"/>
      <c r="AI17" s="3"/>
      <c r="AJ17" s="3"/>
      <c r="AK17" s="3"/>
      <c r="AL17" s="3"/>
      <c r="AM17" s="3"/>
      <c r="AN17" s="3"/>
      <c r="AO17" s="3"/>
      <c r="AP17" s="2" t="s">
        <v>170</v>
      </c>
      <c r="AQ17" s="2">
        <v>1</v>
      </c>
      <c r="AR17" s="3"/>
      <c r="AS17" s="3"/>
      <c r="AT17" s="3"/>
    </row>
    <row r="18" spans="1:46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2" t="s">
        <v>153</v>
      </c>
      <c r="N18" s="2">
        <v>4</v>
      </c>
      <c r="Q18" s="3"/>
      <c r="R18" s="3"/>
      <c r="T18" s="3"/>
      <c r="U18" s="3"/>
      <c r="W18" s="3"/>
      <c r="X18" s="3"/>
      <c r="Z18" s="5" t="s">
        <v>144</v>
      </c>
      <c r="AA18" s="5">
        <v>1</v>
      </c>
      <c r="AB18" s="5"/>
      <c r="AC18" s="5" t="s">
        <v>144</v>
      </c>
      <c r="AD18" s="5">
        <v>2</v>
      </c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2" t="s">
        <v>199</v>
      </c>
      <c r="AT18" s="2">
        <v>1</v>
      </c>
    </row>
    <row r="19" spans="1:46" x14ac:dyDescent="0.25">
      <c r="A19" s="3"/>
      <c r="B19" s="3"/>
      <c r="C19" s="3"/>
      <c r="D19" s="2" t="s">
        <v>51</v>
      </c>
      <c r="E19" s="2">
        <v>1</v>
      </c>
      <c r="F19" s="3"/>
      <c r="G19" s="3"/>
      <c r="H19" s="3"/>
      <c r="I19" s="3"/>
      <c r="J19" s="3"/>
      <c r="K19" s="3"/>
      <c r="L19" s="3"/>
      <c r="M19" s="3"/>
      <c r="N19" s="3"/>
      <c r="Q19" s="3"/>
      <c r="R19" s="3"/>
      <c r="T19" s="8" t="s">
        <v>40</v>
      </c>
      <c r="U19" s="8">
        <v>13</v>
      </c>
      <c r="V19" s="8"/>
      <c r="W19" s="8" t="s">
        <v>40</v>
      </c>
      <c r="X19" s="8">
        <v>6</v>
      </c>
      <c r="Y19" s="8"/>
      <c r="Z19" s="8" t="s">
        <v>40</v>
      </c>
      <c r="AA19" s="8">
        <v>1</v>
      </c>
      <c r="AB19" s="8"/>
      <c r="AC19" s="8" t="s">
        <v>40</v>
      </c>
      <c r="AD19" s="8">
        <v>6</v>
      </c>
      <c r="AG19" s="3"/>
      <c r="AH19" s="3"/>
      <c r="AI19" s="3"/>
      <c r="AJ19" s="3"/>
      <c r="AK19" s="3"/>
      <c r="AL19" s="3"/>
      <c r="AM19" s="2" t="s">
        <v>125</v>
      </c>
      <c r="AN19" s="2">
        <v>1</v>
      </c>
      <c r="AO19" s="3"/>
      <c r="AP19" s="3"/>
      <c r="AQ19" s="3"/>
      <c r="AR19" s="3"/>
      <c r="AS19" s="3"/>
      <c r="AT19" s="3"/>
    </row>
    <row r="20" spans="1:46" x14ac:dyDescent="0.25">
      <c r="A20" s="3"/>
      <c r="B20" s="3"/>
      <c r="C20" s="3"/>
      <c r="D20" s="3"/>
      <c r="E20" s="3"/>
      <c r="F20" s="3"/>
      <c r="G20" s="2" t="s">
        <v>110</v>
      </c>
      <c r="H20" s="2">
        <v>1</v>
      </c>
      <c r="I20" s="3"/>
      <c r="J20" s="3"/>
      <c r="K20" s="3"/>
      <c r="L20" s="3"/>
      <c r="M20" s="3"/>
      <c r="N20" s="3"/>
      <c r="Q20" s="3"/>
      <c r="R20" s="3"/>
      <c r="T20" s="5" t="s">
        <v>41</v>
      </c>
      <c r="U20" s="5">
        <v>6</v>
      </c>
      <c r="V20" s="5"/>
      <c r="W20" s="5" t="s">
        <v>41</v>
      </c>
      <c r="X20" s="5">
        <v>10</v>
      </c>
      <c r="Z20" s="3"/>
      <c r="AA20" s="3"/>
      <c r="AC20" s="3"/>
      <c r="AD20" s="3"/>
      <c r="AG20" s="3"/>
      <c r="AH20" s="3"/>
      <c r="AI20" s="3"/>
      <c r="AJ20" s="3"/>
      <c r="AK20" s="3"/>
      <c r="AL20" s="3"/>
      <c r="AM20" s="3"/>
      <c r="AN20" s="3"/>
      <c r="AO20" s="3"/>
      <c r="AP20" s="2" t="s">
        <v>172</v>
      </c>
      <c r="AQ20" s="2">
        <v>3</v>
      </c>
      <c r="AR20" s="3"/>
      <c r="AS20" s="3"/>
      <c r="AT20" s="3"/>
    </row>
    <row r="21" spans="1:46" x14ac:dyDescent="0.25">
      <c r="A21" s="3"/>
      <c r="B21" s="3"/>
      <c r="C21" s="3"/>
      <c r="D21" s="2" t="s">
        <v>52</v>
      </c>
      <c r="E21" s="2">
        <v>2</v>
      </c>
      <c r="F21" s="3"/>
      <c r="G21" s="3"/>
      <c r="H21" s="3"/>
      <c r="I21" s="3"/>
      <c r="J21" s="3"/>
      <c r="K21" s="3"/>
      <c r="L21" s="3"/>
      <c r="M21" s="3"/>
      <c r="N21" s="3"/>
      <c r="Q21" s="3"/>
      <c r="R21" s="3"/>
      <c r="T21" s="3"/>
      <c r="U21" s="3"/>
      <c r="W21" s="5" t="s">
        <v>106</v>
      </c>
      <c r="X21" s="5">
        <v>3</v>
      </c>
      <c r="Y21" s="5"/>
      <c r="Z21" s="5" t="s">
        <v>106</v>
      </c>
      <c r="AA21" s="5">
        <v>1</v>
      </c>
      <c r="AC21" s="3"/>
      <c r="AD21" s="3"/>
      <c r="AG21" s="3"/>
      <c r="AH21" s="3"/>
      <c r="AI21" s="3"/>
      <c r="AJ21" s="3"/>
      <c r="AK21" s="3"/>
      <c r="AL21" s="3"/>
      <c r="AM21" s="3"/>
      <c r="AN21" s="3"/>
      <c r="AO21" s="3"/>
      <c r="AP21" s="5" t="s">
        <v>175</v>
      </c>
      <c r="AQ21" s="5">
        <v>1</v>
      </c>
      <c r="AR21" s="5"/>
      <c r="AS21" s="5" t="s">
        <v>175</v>
      </c>
      <c r="AT21" s="5">
        <v>1</v>
      </c>
    </row>
    <row r="22" spans="1:46" x14ac:dyDescent="0.25">
      <c r="A22" s="3"/>
      <c r="B22" s="3"/>
      <c r="C22" s="3"/>
      <c r="D22" s="2" t="s">
        <v>53</v>
      </c>
      <c r="E22" s="2">
        <v>2</v>
      </c>
      <c r="F22" s="3"/>
      <c r="G22" s="3"/>
      <c r="H22" s="3"/>
      <c r="I22" s="3"/>
      <c r="J22" s="3"/>
      <c r="K22" s="3"/>
      <c r="L22" s="3"/>
      <c r="M22" s="3"/>
      <c r="N22" s="3"/>
      <c r="Q22" s="3"/>
      <c r="R22" s="3"/>
      <c r="T22" s="2" t="s">
        <v>212</v>
      </c>
      <c r="U22" s="2">
        <v>5</v>
      </c>
      <c r="W22" s="3"/>
      <c r="X22" s="3"/>
      <c r="Z22" s="3"/>
      <c r="AA22" s="3"/>
      <c r="AC22" s="3"/>
      <c r="AD22" s="3"/>
      <c r="AG22" s="3"/>
      <c r="AH22" s="3"/>
      <c r="AI22" s="3"/>
      <c r="AJ22" s="3"/>
      <c r="AK22" s="3"/>
      <c r="AL22" s="3"/>
      <c r="AM22" s="3"/>
      <c r="AN22" s="3"/>
      <c r="AO22" s="3"/>
      <c r="AP22" s="5" t="s">
        <v>176</v>
      </c>
      <c r="AQ22" s="5">
        <v>2</v>
      </c>
      <c r="AR22" s="5"/>
      <c r="AS22" s="5" t="s">
        <v>200</v>
      </c>
      <c r="AT22" s="5">
        <v>2</v>
      </c>
    </row>
    <row r="23" spans="1:46" x14ac:dyDescent="0.25">
      <c r="A23" s="3"/>
      <c r="B23" s="3"/>
      <c r="C23" s="3"/>
      <c r="D23" s="5" t="s">
        <v>54</v>
      </c>
      <c r="E23" s="5">
        <v>13</v>
      </c>
      <c r="F23" s="5"/>
      <c r="G23" s="5" t="s">
        <v>54</v>
      </c>
      <c r="H23" s="5">
        <v>12</v>
      </c>
      <c r="I23" s="3"/>
      <c r="J23" s="3"/>
      <c r="K23" s="3"/>
      <c r="L23" s="3"/>
      <c r="M23" s="3"/>
      <c r="N23" s="3"/>
      <c r="Q23" s="3"/>
      <c r="R23" s="3"/>
      <c r="T23" s="3"/>
      <c r="U23" s="3"/>
      <c r="W23" s="3"/>
      <c r="X23" s="3"/>
      <c r="Z23" s="2" t="s">
        <v>145</v>
      </c>
      <c r="AA23" s="2">
        <v>1</v>
      </c>
      <c r="AC23" s="3"/>
      <c r="AD23" s="3"/>
      <c r="AG23" s="2" t="s">
        <v>31</v>
      </c>
      <c r="AH23" s="2">
        <v>3</v>
      </c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</row>
    <row r="24" spans="1:46" x14ac:dyDescent="0.25">
      <c r="A24" s="2" t="s">
        <v>19</v>
      </c>
      <c r="B24" s="2">
        <v>1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Q24" s="3"/>
      <c r="R24" s="3"/>
      <c r="T24" s="3"/>
      <c r="U24" s="3"/>
      <c r="W24" s="3"/>
      <c r="X24" s="3"/>
      <c r="Z24" s="2" t="s">
        <v>146</v>
      </c>
      <c r="AA24" s="2">
        <v>1</v>
      </c>
      <c r="AC24" s="3"/>
      <c r="AD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2" t="s">
        <v>201</v>
      </c>
      <c r="AT24" s="2">
        <v>4</v>
      </c>
    </row>
    <row r="25" spans="1:46" x14ac:dyDescent="0.25">
      <c r="A25" s="3"/>
      <c r="B25" s="3"/>
      <c r="C25" s="3"/>
      <c r="D25" s="3"/>
      <c r="E25" s="3"/>
      <c r="F25" s="3"/>
      <c r="G25" s="2" t="s">
        <v>112</v>
      </c>
      <c r="H25" s="2">
        <v>1</v>
      </c>
      <c r="I25" s="3"/>
      <c r="J25" s="3"/>
      <c r="K25" s="3"/>
      <c r="L25" s="3"/>
      <c r="M25" s="3"/>
      <c r="N25" s="3"/>
      <c r="Q25" s="4" t="s">
        <v>15</v>
      </c>
      <c r="R25" s="4">
        <v>1</v>
      </c>
      <c r="S25" s="4"/>
      <c r="T25" s="4" t="s">
        <v>15</v>
      </c>
      <c r="U25" s="4">
        <v>4</v>
      </c>
      <c r="V25" s="4"/>
      <c r="W25" s="4" t="s">
        <v>15</v>
      </c>
      <c r="X25" s="4">
        <v>1</v>
      </c>
      <c r="Y25" s="4"/>
      <c r="Z25" s="4" t="s">
        <v>15</v>
      </c>
      <c r="AA25" s="4">
        <v>1</v>
      </c>
      <c r="AB25" s="4"/>
      <c r="AC25" s="4" t="s">
        <v>15</v>
      </c>
      <c r="AD25" s="4">
        <v>1</v>
      </c>
      <c r="AG25" s="3"/>
      <c r="AH25" s="3"/>
      <c r="AI25" s="3"/>
      <c r="AJ25" s="3"/>
      <c r="AK25" s="3"/>
      <c r="AL25" s="3"/>
      <c r="AM25" s="3"/>
      <c r="AN25" s="3"/>
      <c r="AO25" s="3"/>
      <c r="AP25" s="2" t="s">
        <v>182</v>
      </c>
      <c r="AQ25" s="2">
        <v>1</v>
      </c>
      <c r="AR25" s="3"/>
      <c r="AS25" s="3"/>
      <c r="AT25" s="3"/>
    </row>
    <row r="26" spans="1:46" x14ac:dyDescent="0.25">
      <c r="A26" s="3"/>
      <c r="B26" s="3"/>
      <c r="C26" s="3"/>
      <c r="D26" s="5" t="s">
        <v>57</v>
      </c>
      <c r="E26" s="5">
        <v>1</v>
      </c>
      <c r="F26" s="5"/>
      <c r="G26" s="5" t="s">
        <v>57</v>
      </c>
      <c r="H26" s="5">
        <v>1</v>
      </c>
      <c r="I26" s="3"/>
      <c r="J26" s="3"/>
      <c r="K26" s="3"/>
      <c r="L26" s="3"/>
      <c r="M26" s="3"/>
      <c r="N26" s="3"/>
      <c r="Q26" s="3"/>
      <c r="R26" s="3"/>
      <c r="T26" s="3"/>
      <c r="U26" s="3"/>
      <c r="W26" s="2" t="s">
        <v>107</v>
      </c>
      <c r="X26" s="2">
        <v>2</v>
      </c>
      <c r="Z26" s="3"/>
      <c r="AA26" s="3"/>
      <c r="AC26" s="3"/>
      <c r="AD26" s="3"/>
      <c r="AG26" s="3"/>
      <c r="AH26" s="3"/>
      <c r="AI26" s="3"/>
      <c r="AJ26" s="3"/>
      <c r="AK26" s="3"/>
      <c r="AL26" s="3"/>
      <c r="AM26" s="3"/>
      <c r="AN26" s="3"/>
      <c r="AO26" s="3"/>
      <c r="AP26" s="5" t="s">
        <v>183</v>
      </c>
      <c r="AQ26" s="5">
        <v>3</v>
      </c>
      <c r="AR26" s="5"/>
      <c r="AS26" s="5" t="s">
        <v>183</v>
      </c>
      <c r="AT26" s="5">
        <v>8</v>
      </c>
    </row>
    <row r="27" spans="1:46" x14ac:dyDescent="0.25">
      <c r="A27" s="2" t="s">
        <v>21</v>
      </c>
      <c r="B27" s="2">
        <v>2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Q27" s="3"/>
      <c r="R27" s="3"/>
      <c r="T27" s="5" t="s">
        <v>108</v>
      </c>
      <c r="U27" s="5">
        <v>1</v>
      </c>
      <c r="V27" s="5"/>
      <c r="W27" s="5" t="s">
        <v>108</v>
      </c>
      <c r="X27" s="5">
        <v>1</v>
      </c>
      <c r="Z27" s="3"/>
      <c r="AA27" s="3"/>
      <c r="AC27" s="3"/>
      <c r="AD27" s="3"/>
      <c r="AG27" s="3"/>
      <c r="AH27" s="3"/>
      <c r="AI27" s="3"/>
      <c r="AJ27" s="3"/>
      <c r="AK27" s="3"/>
      <c r="AL27" s="3"/>
      <c r="AM27" s="3"/>
      <c r="AN27" s="3"/>
      <c r="AO27" s="3"/>
      <c r="AP27" s="2" t="s">
        <v>184</v>
      </c>
      <c r="AQ27" s="2">
        <v>1</v>
      </c>
      <c r="AR27" s="3"/>
      <c r="AS27" s="3"/>
      <c r="AT27" s="3"/>
    </row>
    <row r="28" spans="1:46" x14ac:dyDescent="0.25">
      <c r="A28" s="3"/>
      <c r="B28" s="3"/>
      <c r="C28" s="3"/>
      <c r="D28" s="5" t="s">
        <v>59</v>
      </c>
      <c r="E28" s="5">
        <v>2</v>
      </c>
      <c r="F28" s="5"/>
      <c r="G28" s="5" t="s">
        <v>59</v>
      </c>
      <c r="H28" s="5">
        <v>1</v>
      </c>
      <c r="I28" s="3"/>
      <c r="J28" s="3"/>
      <c r="K28" s="3"/>
      <c r="L28" s="3"/>
      <c r="M28" s="3"/>
      <c r="N28" s="3"/>
      <c r="Q28" s="3"/>
      <c r="R28" s="3"/>
      <c r="T28" s="3"/>
      <c r="U28" s="3"/>
      <c r="W28" s="3"/>
      <c r="X28" s="3"/>
      <c r="Z28" s="5" t="s">
        <v>147</v>
      </c>
      <c r="AA28" s="5">
        <v>1</v>
      </c>
      <c r="AB28" s="5"/>
      <c r="AC28" s="5" t="s">
        <v>147</v>
      </c>
      <c r="AD28" s="5">
        <v>2</v>
      </c>
      <c r="AG28" s="3"/>
      <c r="AH28" s="3"/>
      <c r="AI28" s="3"/>
      <c r="AJ28" s="3"/>
      <c r="AK28" s="3"/>
      <c r="AL28" s="3"/>
      <c r="AM28" s="3"/>
      <c r="AN28" s="3"/>
      <c r="AO28" s="3"/>
      <c r="AP28" s="5" t="s">
        <v>186</v>
      </c>
      <c r="AQ28" s="5">
        <v>12</v>
      </c>
      <c r="AR28" s="5"/>
      <c r="AS28" s="5" t="s">
        <v>186</v>
      </c>
      <c r="AT28" s="5">
        <v>8</v>
      </c>
    </row>
    <row r="29" spans="1:46" x14ac:dyDescent="0.25">
      <c r="A29" s="3"/>
      <c r="B29" s="3"/>
      <c r="C29" s="3"/>
      <c r="D29" s="3"/>
      <c r="E29" s="3"/>
      <c r="F29" s="3"/>
      <c r="G29" s="3"/>
      <c r="H29" s="3"/>
      <c r="I29" s="3"/>
      <c r="J29" s="2" t="s">
        <v>159</v>
      </c>
      <c r="K29" s="2">
        <v>1</v>
      </c>
      <c r="L29" s="3"/>
      <c r="M29" s="3"/>
      <c r="N29" s="3"/>
      <c r="Q29" s="3"/>
      <c r="R29" s="3"/>
      <c r="T29" s="5" t="s">
        <v>42</v>
      </c>
      <c r="U29" s="5">
        <v>3</v>
      </c>
      <c r="V29" s="5"/>
      <c r="W29" s="5" t="s">
        <v>42</v>
      </c>
      <c r="X29" s="5">
        <v>3</v>
      </c>
      <c r="Z29" s="3"/>
      <c r="AA29" s="3"/>
      <c r="AC29" s="3"/>
      <c r="AD29" s="3"/>
      <c r="AG29" s="3"/>
      <c r="AH29" s="3"/>
      <c r="AI29" s="3"/>
      <c r="AJ29" s="3"/>
      <c r="AK29" s="3"/>
      <c r="AL29" s="3"/>
      <c r="AM29" s="3"/>
      <c r="AN29" s="3"/>
      <c r="AO29" s="3"/>
      <c r="AP29" s="2" t="s">
        <v>187</v>
      </c>
      <c r="AQ29" s="2">
        <v>2</v>
      </c>
      <c r="AR29" s="3"/>
      <c r="AS29" s="3"/>
      <c r="AT29" s="3"/>
    </row>
    <row r="30" spans="1:46" x14ac:dyDescent="0.25">
      <c r="A30" s="3"/>
      <c r="B30" s="3"/>
      <c r="C30" s="3"/>
      <c r="D30" s="6" t="s">
        <v>60</v>
      </c>
      <c r="E30" s="6">
        <v>13</v>
      </c>
      <c r="F30" s="6"/>
      <c r="G30" s="6" t="s">
        <v>60</v>
      </c>
      <c r="H30" s="6">
        <v>9</v>
      </c>
      <c r="I30" s="6"/>
      <c r="J30" s="6" t="s">
        <v>60</v>
      </c>
      <c r="K30" s="6">
        <v>4</v>
      </c>
      <c r="L30" s="6"/>
      <c r="M30" s="6" t="s">
        <v>60</v>
      </c>
      <c r="N30" s="6">
        <v>3</v>
      </c>
      <c r="Q30" s="3"/>
      <c r="R30" s="3"/>
      <c r="T30" s="5" t="s">
        <v>43</v>
      </c>
      <c r="U30" s="5">
        <v>2</v>
      </c>
      <c r="V30" s="5"/>
      <c r="W30" s="5" t="s">
        <v>43</v>
      </c>
      <c r="X30" s="5">
        <v>1</v>
      </c>
      <c r="Z30" s="3"/>
      <c r="AA30" s="3"/>
      <c r="AC30" s="3"/>
      <c r="AD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2" t="s">
        <v>203</v>
      </c>
      <c r="AT30" s="2">
        <v>1</v>
      </c>
    </row>
    <row r="31" spans="1:46" x14ac:dyDescent="0.25">
      <c r="A31" s="3"/>
      <c r="B31" s="3"/>
      <c r="C31" s="3"/>
      <c r="D31" s="2" t="s">
        <v>62</v>
      </c>
      <c r="E31" s="2">
        <v>1</v>
      </c>
      <c r="F31" s="3"/>
      <c r="G31" s="3"/>
      <c r="H31" s="3"/>
      <c r="I31" s="3"/>
      <c r="J31" s="3"/>
      <c r="K31" s="3"/>
      <c r="L31" s="3"/>
      <c r="M31" s="3"/>
      <c r="N31" s="3"/>
      <c r="Q31" s="3"/>
      <c r="R31" s="3"/>
      <c r="T31" s="5" t="s">
        <v>109</v>
      </c>
      <c r="U31" s="5">
        <v>5</v>
      </c>
      <c r="V31" s="5"/>
      <c r="W31" s="5" t="s">
        <v>109</v>
      </c>
      <c r="X31" s="5">
        <v>2</v>
      </c>
      <c r="Z31" s="3"/>
      <c r="AA31" s="3"/>
      <c r="AC31" s="3"/>
      <c r="AD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2" t="s">
        <v>205</v>
      </c>
      <c r="AT31" s="2">
        <v>2</v>
      </c>
    </row>
    <row r="32" spans="1:46" x14ac:dyDescent="0.25">
      <c r="A32" s="3"/>
      <c r="B32" s="3"/>
      <c r="C32" s="3"/>
      <c r="D32" s="3"/>
      <c r="E32" s="3"/>
      <c r="F32" s="3"/>
      <c r="G32" t="s">
        <v>117</v>
      </c>
      <c r="H32">
        <v>1</v>
      </c>
      <c r="I32" s="3"/>
      <c r="J32" s="3"/>
      <c r="K32" s="3"/>
      <c r="L32" s="3"/>
      <c r="M32" s="3"/>
      <c r="N32" s="3"/>
      <c r="Q32" s="3"/>
      <c r="R32" s="3"/>
      <c r="T32" s="2" t="s">
        <v>46</v>
      </c>
      <c r="U32" s="2">
        <v>1</v>
      </c>
      <c r="W32" s="3"/>
      <c r="X32" s="3"/>
      <c r="Z32" s="3"/>
      <c r="AA32" s="3"/>
      <c r="AC32" s="3"/>
      <c r="AD32" s="3"/>
      <c r="AG32" s="3"/>
      <c r="AH32" s="3"/>
      <c r="AI32" s="3"/>
      <c r="AJ32" s="2" t="s">
        <v>98</v>
      </c>
      <c r="AK32" s="2">
        <v>1</v>
      </c>
      <c r="AL32" s="3"/>
      <c r="AM32" s="3"/>
      <c r="AN32" s="3"/>
      <c r="AO32" s="3"/>
      <c r="AP32" s="3"/>
      <c r="AQ32" s="3"/>
      <c r="AR32" s="3"/>
      <c r="AS32" s="3"/>
      <c r="AT32" s="3"/>
    </row>
    <row r="33" spans="1:46" x14ac:dyDescent="0.25">
      <c r="A33" s="3"/>
      <c r="B33" s="3"/>
      <c r="C33" s="3"/>
      <c r="D33" s="5" t="s">
        <v>64</v>
      </c>
      <c r="E33" s="5">
        <v>1</v>
      </c>
      <c r="F33" s="5"/>
      <c r="G33" s="5" t="s">
        <v>118</v>
      </c>
      <c r="H33" s="5">
        <v>3</v>
      </c>
      <c r="I33" s="3"/>
      <c r="J33" s="3"/>
      <c r="K33" s="3"/>
      <c r="L33" s="3"/>
      <c r="M33" s="3"/>
      <c r="N33" s="3"/>
      <c r="Q33" s="3"/>
      <c r="R33" s="3"/>
      <c r="T33" s="2" t="s">
        <v>47</v>
      </c>
      <c r="U33" s="2">
        <v>3</v>
      </c>
      <c r="W33" s="3"/>
      <c r="X33" s="3"/>
      <c r="Z33" s="3"/>
      <c r="AA33" s="3"/>
      <c r="AC33" s="3"/>
      <c r="AD33" s="3"/>
      <c r="AG33" s="3"/>
      <c r="AH33" s="3"/>
      <c r="AI33" s="3"/>
      <c r="AJ33" s="3"/>
      <c r="AK33" s="3"/>
      <c r="AL33" s="3"/>
      <c r="AM33" s="3"/>
      <c r="AN33" s="3"/>
      <c r="AO33" s="3"/>
      <c r="AP33" s="2" t="s">
        <v>188</v>
      </c>
      <c r="AQ33" s="2">
        <v>1</v>
      </c>
      <c r="AR33" s="3"/>
      <c r="AS33" s="3"/>
      <c r="AT33" s="3"/>
    </row>
    <row r="34" spans="1:46" x14ac:dyDescent="0.25">
      <c r="A34" s="3"/>
      <c r="B34" s="3"/>
      <c r="C34" s="3"/>
      <c r="D34" s="3"/>
      <c r="E34" s="3"/>
      <c r="F34" s="3"/>
      <c r="G34" s="7" t="s">
        <v>119</v>
      </c>
      <c r="H34" s="7">
        <v>3</v>
      </c>
      <c r="I34" s="7"/>
      <c r="J34" s="7" t="s">
        <v>119</v>
      </c>
      <c r="K34" s="7">
        <v>3</v>
      </c>
      <c r="L34" s="7"/>
      <c r="M34" s="7" t="s">
        <v>119</v>
      </c>
      <c r="N34" s="7">
        <v>2</v>
      </c>
      <c r="Q34" s="3"/>
      <c r="R34" s="3"/>
      <c r="T34" s="2" t="s">
        <v>49</v>
      </c>
      <c r="U34" s="2">
        <v>1</v>
      </c>
      <c r="W34" s="3"/>
      <c r="X34" s="3"/>
      <c r="Z34" s="3"/>
      <c r="AA34" s="3"/>
      <c r="AC34" s="3"/>
      <c r="AD34" s="3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S34" s="2"/>
      <c r="AT34" s="2"/>
    </row>
    <row r="35" spans="1:46" x14ac:dyDescent="0.25">
      <c r="A35" s="3"/>
      <c r="B35" s="3"/>
      <c r="C35" s="3"/>
      <c r="D35" s="5" t="s">
        <v>65</v>
      </c>
      <c r="E35" s="5">
        <v>2</v>
      </c>
      <c r="F35" s="5"/>
      <c r="G35" s="5" t="s">
        <v>65</v>
      </c>
      <c r="H35" s="5">
        <v>1</v>
      </c>
      <c r="I35" s="3"/>
      <c r="J35" s="3"/>
      <c r="K35" s="3"/>
      <c r="L35" s="3"/>
      <c r="M35" s="3"/>
      <c r="N35" s="3"/>
      <c r="Q35" s="3"/>
      <c r="R35" s="3"/>
      <c r="T35" s="3"/>
      <c r="U35" s="3"/>
      <c r="W35" s="3"/>
      <c r="X35" s="3"/>
      <c r="Z35" s="3"/>
      <c r="AA35" s="3"/>
      <c r="AC35" s="2" t="s">
        <v>192</v>
      </c>
      <c r="AD35" s="2">
        <v>1</v>
      </c>
      <c r="AG35" s="2"/>
      <c r="AH35" s="2"/>
      <c r="AI35" s="2"/>
      <c r="AJ35" s="2"/>
      <c r="AK35" s="2"/>
      <c r="AL35" s="2"/>
      <c r="AM35" s="2"/>
      <c r="AN35" s="2"/>
      <c r="AO35" s="2"/>
      <c r="AS35" s="2"/>
      <c r="AT35" s="2"/>
    </row>
    <row r="36" spans="1:46" x14ac:dyDescent="0.25">
      <c r="A36" s="3"/>
      <c r="B36" s="3"/>
      <c r="C36" s="3"/>
      <c r="D36" s="2" t="s">
        <v>66</v>
      </c>
      <c r="E36" s="2">
        <v>2</v>
      </c>
      <c r="F36" s="3"/>
      <c r="G36" s="3"/>
      <c r="H36" s="3"/>
      <c r="I36" s="3"/>
      <c r="J36" s="3"/>
      <c r="K36" s="3"/>
      <c r="L36" s="3"/>
      <c r="M36" s="3"/>
      <c r="N36" s="3"/>
      <c r="Q36" s="2" t="s">
        <v>208</v>
      </c>
      <c r="R36" s="2">
        <v>1</v>
      </c>
      <c r="T36" s="3"/>
      <c r="U36" s="3"/>
      <c r="W36" s="3"/>
      <c r="X36" s="3"/>
      <c r="Z36" s="3"/>
      <c r="AA36" s="3"/>
      <c r="AC36" s="3"/>
      <c r="AD36" s="3"/>
      <c r="AG36" s="2"/>
      <c r="AH36" s="2"/>
      <c r="AI36" s="2"/>
      <c r="AJ36" s="2"/>
      <c r="AK36" s="2"/>
      <c r="AL36" s="2"/>
      <c r="AM36" s="2"/>
      <c r="AN36" s="2"/>
      <c r="AO36" s="2"/>
      <c r="AS36" s="2"/>
      <c r="AT36" s="2"/>
    </row>
    <row r="37" spans="1:46" x14ac:dyDescent="0.25">
      <c r="A37" s="3"/>
      <c r="B37" s="3"/>
      <c r="C37" s="3"/>
      <c r="D37" s="7" t="s">
        <v>67</v>
      </c>
      <c r="E37" s="7">
        <v>2</v>
      </c>
      <c r="F37" s="7"/>
      <c r="G37" s="7" t="s">
        <v>67</v>
      </c>
      <c r="H37" s="7">
        <v>4</v>
      </c>
      <c r="I37" s="7"/>
      <c r="J37" s="7" t="s">
        <v>67</v>
      </c>
      <c r="K37" s="7">
        <v>1</v>
      </c>
      <c r="L37" s="3"/>
      <c r="M37" s="3"/>
      <c r="N37" s="3"/>
      <c r="Q37" s="3"/>
      <c r="R37" s="3"/>
      <c r="T37" s="3"/>
      <c r="U37" s="3"/>
      <c r="W37" s="3"/>
      <c r="X37" s="3"/>
      <c r="Z37" s="2" t="s">
        <v>148</v>
      </c>
      <c r="AA37" s="2">
        <v>3</v>
      </c>
      <c r="AC37" s="3"/>
      <c r="AD37" s="3"/>
      <c r="AG37" s="2"/>
      <c r="AH37" s="2"/>
      <c r="AI37" s="2"/>
      <c r="AJ37" s="2"/>
      <c r="AK37" s="2"/>
      <c r="AL37" s="2"/>
      <c r="AM37" s="2"/>
      <c r="AN37" s="2"/>
      <c r="AO37" s="2"/>
    </row>
    <row r="38" spans="1:46" x14ac:dyDescent="0.25">
      <c r="A38" s="3"/>
      <c r="B38" s="3"/>
      <c r="C38" s="3"/>
      <c r="D38" s="3"/>
      <c r="E38" s="3"/>
      <c r="F38" s="3"/>
      <c r="G38" s="2" t="s">
        <v>120</v>
      </c>
      <c r="H38" s="2">
        <v>1</v>
      </c>
      <c r="I38" s="3"/>
      <c r="J38" s="3"/>
      <c r="K38" s="3"/>
      <c r="L38" s="3"/>
      <c r="M38" s="3"/>
      <c r="N38" s="3"/>
      <c r="Q38" s="3"/>
      <c r="R38" s="3"/>
      <c r="T38" s="3"/>
      <c r="U38" s="3"/>
      <c r="W38" s="3"/>
      <c r="X38" s="3"/>
      <c r="Z38" s="5" t="s">
        <v>149</v>
      </c>
      <c r="AA38" s="5">
        <v>8</v>
      </c>
      <c r="AB38" s="5"/>
      <c r="AC38" s="5" t="s">
        <v>149</v>
      </c>
      <c r="AD38" s="5">
        <v>5</v>
      </c>
      <c r="AG38" s="5" t="s">
        <v>214</v>
      </c>
      <c r="AH38" s="2"/>
      <c r="AI38" s="2"/>
      <c r="AJ38" s="2"/>
      <c r="AK38" s="2"/>
      <c r="AL38" s="2"/>
      <c r="AM38" s="2"/>
      <c r="AN38" s="2"/>
      <c r="AO38" s="2"/>
    </row>
    <row r="39" spans="1:46" x14ac:dyDescent="0.25">
      <c r="A39" s="3"/>
      <c r="B39" s="3"/>
      <c r="C39" s="3"/>
      <c r="D39" s="3"/>
      <c r="E39" s="3"/>
      <c r="F39" s="3"/>
      <c r="G39" s="3"/>
      <c r="H39" s="3"/>
      <c r="I39" s="3"/>
      <c r="J39" s="2" t="s">
        <v>169</v>
      </c>
      <c r="K39" s="2">
        <v>1</v>
      </c>
      <c r="L39" s="3"/>
      <c r="M39" s="3"/>
      <c r="N39" s="3"/>
      <c r="Q39" s="2" t="s">
        <v>17</v>
      </c>
      <c r="R39" s="2">
        <v>1</v>
      </c>
      <c r="T39" s="3"/>
      <c r="U39" s="3"/>
      <c r="W39" s="3"/>
      <c r="X39" s="3"/>
      <c r="Z39" s="3"/>
      <c r="AA39" s="3"/>
      <c r="AC39" s="3"/>
      <c r="AD39" s="3"/>
      <c r="AG39" s="7" t="s">
        <v>215</v>
      </c>
      <c r="AH39" s="2"/>
      <c r="AI39" s="2"/>
      <c r="AJ39" s="2"/>
      <c r="AK39" s="2"/>
      <c r="AL39" s="2"/>
    </row>
    <row r="40" spans="1:46" x14ac:dyDescent="0.25">
      <c r="A40" s="3"/>
      <c r="B40" s="3"/>
      <c r="C40" s="3"/>
      <c r="D40" s="3"/>
      <c r="E40" s="3"/>
      <c r="F40" s="3"/>
      <c r="G40" s="2" t="s">
        <v>122</v>
      </c>
      <c r="H40" s="2">
        <v>1</v>
      </c>
      <c r="I40" s="3"/>
      <c r="J40" s="3"/>
      <c r="K40" s="3"/>
      <c r="L40" s="3"/>
      <c r="M40" s="3"/>
      <c r="N40" s="3"/>
      <c r="Q40" s="3"/>
      <c r="R40" s="3"/>
      <c r="T40" s="3"/>
      <c r="U40" s="3"/>
      <c r="W40" s="3"/>
      <c r="X40" s="3"/>
      <c r="Z40" s="2" t="s">
        <v>153</v>
      </c>
      <c r="AA40" s="2">
        <v>4</v>
      </c>
      <c r="AC40" s="3"/>
      <c r="AD40" s="3"/>
      <c r="AG40" s="8" t="s">
        <v>218</v>
      </c>
      <c r="AH40" s="2"/>
      <c r="AJ40" s="2"/>
      <c r="AK40" s="2"/>
    </row>
    <row r="41" spans="1:46" x14ac:dyDescent="0.25">
      <c r="A41" s="3"/>
      <c r="B41" s="3"/>
      <c r="C41" s="3"/>
      <c r="D41" s="3"/>
      <c r="E41" s="3"/>
      <c r="F41" s="3"/>
      <c r="G41" s="2" t="s">
        <v>123</v>
      </c>
      <c r="H41" s="2">
        <v>1</v>
      </c>
      <c r="I41" s="3"/>
      <c r="J41" s="3"/>
      <c r="K41" s="3"/>
      <c r="L41" s="3"/>
      <c r="M41" s="3"/>
      <c r="N41" s="3"/>
      <c r="Q41" s="3"/>
      <c r="R41" s="3"/>
      <c r="T41" s="3"/>
      <c r="U41" s="3"/>
      <c r="W41" s="3"/>
      <c r="X41" s="3"/>
      <c r="Z41" s="5" t="s">
        <v>150</v>
      </c>
      <c r="AA41" s="5">
        <v>8</v>
      </c>
      <c r="AB41" s="5"/>
      <c r="AC41" s="5" t="s">
        <v>150</v>
      </c>
      <c r="AD41" s="5">
        <v>2</v>
      </c>
      <c r="AG41" s="4" t="s">
        <v>216</v>
      </c>
      <c r="AJ41" s="2"/>
      <c r="AK41" s="2"/>
    </row>
    <row r="42" spans="1:46" x14ac:dyDescent="0.25">
      <c r="A42" s="3"/>
      <c r="B42" s="3"/>
      <c r="C42" s="3"/>
      <c r="D42" s="2" t="s">
        <v>71</v>
      </c>
      <c r="E42" s="2">
        <v>2</v>
      </c>
      <c r="F42" s="3"/>
      <c r="G42" s="3"/>
      <c r="H42" s="3"/>
      <c r="I42" s="3"/>
      <c r="J42" s="3"/>
      <c r="K42" s="3"/>
      <c r="L42" s="3"/>
      <c r="M42" s="3"/>
      <c r="N42" s="3"/>
      <c r="Q42" s="3"/>
      <c r="R42" s="3"/>
      <c r="T42" s="3"/>
      <c r="U42" s="3"/>
      <c r="W42" s="3"/>
      <c r="X42" s="3"/>
      <c r="Z42" s="5" t="s">
        <v>151</v>
      </c>
      <c r="AA42" s="5">
        <v>9</v>
      </c>
      <c r="AB42" s="5"/>
      <c r="AC42" s="5" t="s">
        <v>151</v>
      </c>
      <c r="AD42" s="5">
        <v>8</v>
      </c>
      <c r="AJ42" s="2"/>
      <c r="AK42" s="2"/>
    </row>
    <row r="43" spans="1:46" x14ac:dyDescent="0.25">
      <c r="A43" s="3"/>
      <c r="B43" s="3"/>
      <c r="C43" s="3"/>
      <c r="D43" s="2" t="s">
        <v>74</v>
      </c>
      <c r="E43" s="2">
        <v>1</v>
      </c>
      <c r="F43" s="3"/>
      <c r="G43" s="3"/>
      <c r="H43" s="3"/>
      <c r="I43" s="3"/>
      <c r="J43" s="3"/>
      <c r="K43" s="3"/>
      <c r="L43" s="3"/>
      <c r="M43" s="3"/>
      <c r="N43" s="3"/>
      <c r="Q43" s="3"/>
      <c r="R43" s="3"/>
      <c r="T43" s="3"/>
      <c r="U43" s="3"/>
      <c r="W43" s="3"/>
      <c r="X43" s="3"/>
      <c r="Z43" s="5" t="s">
        <v>154</v>
      </c>
      <c r="AA43" s="5">
        <v>14</v>
      </c>
      <c r="AB43" s="5"/>
      <c r="AC43" s="5" t="s">
        <v>154</v>
      </c>
      <c r="AD43" s="5">
        <v>7</v>
      </c>
      <c r="AJ43" s="2"/>
      <c r="AK43" s="2"/>
    </row>
    <row r="44" spans="1:46" x14ac:dyDescent="0.25">
      <c r="A44" s="3"/>
      <c r="B44" s="3"/>
      <c r="C44" s="3"/>
      <c r="D44" s="3"/>
      <c r="E44" s="3"/>
      <c r="F44" s="3"/>
      <c r="G44" s="2" t="s">
        <v>124</v>
      </c>
      <c r="H44" s="2">
        <v>2</v>
      </c>
      <c r="I44" s="3"/>
      <c r="J44" s="3"/>
      <c r="K44" s="3"/>
      <c r="L44" s="3"/>
      <c r="M44" s="3"/>
      <c r="N44" s="3"/>
      <c r="Q44" s="3"/>
      <c r="R44" s="3"/>
      <c r="T44" s="3"/>
      <c r="U44" s="3"/>
      <c r="W44" s="3"/>
      <c r="X44" s="3"/>
      <c r="Z44" s="5" t="s">
        <v>155</v>
      </c>
      <c r="AA44" s="5">
        <v>13</v>
      </c>
      <c r="AB44" s="5"/>
      <c r="AC44" s="5" t="s">
        <v>155</v>
      </c>
      <c r="AD44" s="5">
        <v>10</v>
      </c>
    </row>
    <row r="45" spans="1:46" x14ac:dyDescent="0.25">
      <c r="A45" s="7" t="s">
        <v>30</v>
      </c>
      <c r="B45" s="7">
        <v>1</v>
      </c>
      <c r="C45" s="7"/>
      <c r="D45" s="7" t="s">
        <v>30</v>
      </c>
      <c r="E45" s="7">
        <v>13</v>
      </c>
      <c r="F45" s="7"/>
      <c r="G45" s="7" t="s">
        <v>30</v>
      </c>
      <c r="H45" s="7">
        <v>9</v>
      </c>
      <c r="I45" s="3"/>
      <c r="J45" s="3"/>
      <c r="K45" s="3"/>
      <c r="L45" s="3"/>
      <c r="M45" s="3"/>
      <c r="N45" s="3"/>
      <c r="Q45" s="3"/>
      <c r="R45" s="3"/>
      <c r="T45" s="3"/>
      <c r="U45" s="3"/>
      <c r="W45" s="2" t="s">
        <v>111</v>
      </c>
      <c r="X45" s="2">
        <v>18</v>
      </c>
      <c r="Z45" s="3"/>
      <c r="AA45" s="3"/>
      <c r="AC45" s="3"/>
      <c r="AD45" s="3"/>
    </row>
    <row r="46" spans="1:46" x14ac:dyDescent="0.25">
      <c r="A46" s="3"/>
      <c r="B46" s="3"/>
      <c r="C46" s="3"/>
      <c r="D46" s="5" t="s">
        <v>79</v>
      </c>
      <c r="E46" s="5">
        <v>1</v>
      </c>
      <c r="F46" s="5"/>
      <c r="G46" s="5" t="s">
        <v>79</v>
      </c>
      <c r="H46" s="5">
        <v>2</v>
      </c>
      <c r="I46" s="3"/>
      <c r="J46" s="3"/>
      <c r="K46" s="3"/>
      <c r="L46" s="3"/>
      <c r="M46" s="3"/>
      <c r="N46" s="3"/>
      <c r="Q46" s="3"/>
      <c r="R46" s="3"/>
      <c r="T46" s="3"/>
      <c r="U46" s="3"/>
      <c r="W46" s="3"/>
      <c r="X46" s="3"/>
      <c r="Z46" s="3"/>
      <c r="AA46" s="3"/>
      <c r="AC46" s="2" t="s">
        <v>194</v>
      </c>
      <c r="AD46" s="2">
        <v>1</v>
      </c>
    </row>
    <row r="47" spans="1:46" x14ac:dyDescent="0.25">
      <c r="A47" s="2" t="s">
        <v>29</v>
      </c>
      <c r="B47" s="2">
        <v>1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Q47" s="3"/>
      <c r="R47" s="3"/>
      <c r="T47" s="3"/>
      <c r="U47" s="3"/>
      <c r="W47" s="3"/>
      <c r="X47" s="3"/>
      <c r="Z47" s="3"/>
      <c r="AA47" s="3"/>
      <c r="AC47" s="2" t="s">
        <v>195</v>
      </c>
      <c r="AD47" s="2">
        <v>3</v>
      </c>
    </row>
    <row r="48" spans="1:46" x14ac:dyDescent="0.25">
      <c r="A48" s="3"/>
      <c r="B48" s="3"/>
      <c r="C48" s="3"/>
      <c r="D48" s="3"/>
      <c r="E48" s="3"/>
      <c r="F48" s="3"/>
      <c r="G48" t="s">
        <v>126</v>
      </c>
      <c r="H48">
        <v>1</v>
      </c>
      <c r="I48" s="3"/>
      <c r="J48" s="3"/>
      <c r="K48" s="3"/>
      <c r="L48" s="3"/>
      <c r="M48" s="3"/>
      <c r="N48" s="3"/>
      <c r="Q48" s="3"/>
      <c r="R48" s="3"/>
      <c r="T48" s="2" t="s">
        <v>55</v>
      </c>
      <c r="U48" s="2">
        <v>10</v>
      </c>
      <c r="W48" s="2" t="s">
        <v>55</v>
      </c>
      <c r="X48" s="2">
        <v>9</v>
      </c>
      <c r="Z48" s="3"/>
      <c r="AA48" s="3"/>
      <c r="AC48" s="3"/>
      <c r="AD48" s="3"/>
    </row>
    <row r="49" spans="1:30" x14ac:dyDescent="0.25">
      <c r="A49" s="3"/>
      <c r="B49" s="3"/>
      <c r="C49" s="3"/>
      <c r="D49" s="3"/>
      <c r="E49" s="3"/>
      <c r="F49" s="3"/>
      <c r="G49" s="3"/>
      <c r="H49" s="3"/>
      <c r="I49" s="3"/>
      <c r="J49" s="5" t="s">
        <v>174</v>
      </c>
      <c r="K49" s="5">
        <v>4</v>
      </c>
      <c r="L49" s="5"/>
      <c r="M49" s="5" t="s">
        <v>174</v>
      </c>
      <c r="N49" s="5">
        <v>3</v>
      </c>
      <c r="Q49" s="7" t="s">
        <v>18</v>
      </c>
      <c r="R49" s="7">
        <v>1</v>
      </c>
      <c r="S49" s="7"/>
      <c r="T49" s="7"/>
      <c r="U49" s="7"/>
      <c r="V49" s="7"/>
      <c r="W49" s="7"/>
      <c r="X49" s="7"/>
      <c r="Y49" s="7"/>
      <c r="Z49" s="7" t="s">
        <v>18</v>
      </c>
      <c r="AA49" s="7">
        <v>4</v>
      </c>
      <c r="AB49" s="7"/>
      <c r="AC49" s="7" t="s">
        <v>18</v>
      </c>
      <c r="AD49" s="7">
        <v>5</v>
      </c>
    </row>
    <row r="50" spans="1:30" x14ac:dyDescent="0.25">
      <c r="A50" s="3"/>
      <c r="B50" s="3"/>
      <c r="C50" s="3"/>
      <c r="D50" s="3"/>
      <c r="E50" s="3"/>
      <c r="F50" s="3"/>
      <c r="G50" t="s">
        <v>128</v>
      </c>
      <c r="H50">
        <v>1</v>
      </c>
      <c r="I50" s="3"/>
      <c r="J50" s="3"/>
      <c r="K50" s="3"/>
      <c r="L50" s="3"/>
      <c r="M50" s="3"/>
      <c r="N50" s="3"/>
      <c r="Q50" s="3"/>
      <c r="R50" s="3"/>
      <c r="T50" s="3"/>
      <c r="U50" s="3"/>
      <c r="W50" s="3"/>
      <c r="X50" s="3"/>
      <c r="Z50" s="3"/>
      <c r="AA50" s="3"/>
      <c r="AC50" s="2" t="s">
        <v>196</v>
      </c>
      <c r="AD50" s="2">
        <v>1</v>
      </c>
    </row>
    <row r="51" spans="1:30" x14ac:dyDescent="0.25">
      <c r="A51" s="3"/>
      <c r="B51" s="3"/>
      <c r="C51" s="3"/>
      <c r="D51" s="5" t="s">
        <v>83</v>
      </c>
      <c r="E51" s="5">
        <v>2</v>
      </c>
      <c r="F51" s="5"/>
      <c r="G51" s="5" t="s">
        <v>83</v>
      </c>
      <c r="H51" s="5">
        <v>3</v>
      </c>
      <c r="I51" s="3"/>
      <c r="J51" s="3"/>
      <c r="K51" s="3"/>
      <c r="L51" s="3"/>
      <c r="M51" s="3"/>
      <c r="N51" s="3"/>
      <c r="Q51" s="3"/>
      <c r="R51" s="3"/>
      <c r="T51" s="5" t="s">
        <v>56</v>
      </c>
      <c r="U51" s="5">
        <v>5</v>
      </c>
      <c r="V51" s="5"/>
      <c r="W51" s="5" t="s">
        <v>56</v>
      </c>
      <c r="X51" s="5">
        <v>7</v>
      </c>
      <c r="Z51" s="3"/>
      <c r="AA51" s="3"/>
      <c r="AC51" s="3"/>
      <c r="AD51" s="3"/>
    </row>
    <row r="52" spans="1:30" x14ac:dyDescent="0.25">
      <c r="A52" s="3"/>
      <c r="B52" s="3"/>
      <c r="C52" s="3"/>
      <c r="D52" s="7" t="s">
        <v>84</v>
      </c>
      <c r="E52" s="7">
        <v>1</v>
      </c>
      <c r="F52" s="7"/>
      <c r="G52" s="7"/>
      <c r="H52" s="7"/>
      <c r="I52" s="7"/>
      <c r="J52" s="7" t="s">
        <v>84</v>
      </c>
      <c r="K52" s="7">
        <v>2</v>
      </c>
      <c r="L52" s="7"/>
      <c r="M52" s="7" t="s">
        <v>84</v>
      </c>
      <c r="N52" s="7">
        <v>1</v>
      </c>
      <c r="Q52" s="3"/>
      <c r="R52" s="3"/>
      <c r="T52" s="8" t="s">
        <v>58</v>
      </c>
      <c r="U52" s="8">
        <v>1</v>
      </c>
      <c r="V52" s="8"/>
      <c r="W52" s="8" t="s">
        <v>58</v>
      </c>
      <c r="X52" s="8">
        <v>3</v>
      </c>
      <c r="Y52" s="8"/>
      <c r="Z52" s="8" t="s">
        <v>58</v>
      </c>
      <c r="AA52" s="8">
        <v>5</v>
      </c>
      <c r="AB52" s="8"/>
      <c r="AC52" s="8" t="s">
        <v>58</v>
      </c>
      <c r="AD52" s="8">
        <v>4</v>
      </c>
    </row>
    <row r="53" spans="1:30" x14ac:dyDescent="0.25">
      <c r="A53" s="3"/>
      <c r="B53" s="3"/>
      <c r="C53" s="3"/>
      <c r="D53" s="2" t="s">
        <v>85</v>
      </c>
      <c r="E53" s="2">
        <v>1</v>
      </c>
      <c r="F53" s="3"/>
      <c r="G53" s="3"/>
      <c r="H53" s="3"/>
      <c r="I53" s="3"/>
      <c r="J53" s="3"/>
      <c r="K53" s="3"/>
      <c r="L53" s="3"/>
      <c r="M53" s="3"/>
      <c r="N53" s="3"/>
      <c r="Q53" s="7" t="s">
        <v>20</v>
      </c>
      <c r="R53" s="7">
        <v>1</v>
      </c>
      <c r="S53" s="7"/>
      <c r="T53" s="7"/>
      <c r="U53" s="7"/>
      <c r="V53" s="7"/>
      <c r="W53" s="7"/>
      <c r="X53" s="7"/>
      <c r="Y53" s="7"/>
      <c r="Z53" s="7" t="s">
        <v>157</v>
      </c>
      <c r="AA53" s="7">
        <v>1</v>
      </c>
      <c r="AB53" s="7"/>
      <c r="AC53" s="7" t="s">
        <v>157</v>
      </c>
      <c r="AD53" s="7">
        <v>6</v>
      </c>
    </row>
    <row r="54" spans="1:30" x14ac:dyDescent="0.25">
      <c r="A54" s="3"/>
      <c r="B54" s="3"/>
      <c r="C54" s="3"/>
      <c r="D54" s="3"/>
      <c r="E54" s="3"/>
      <c r="F54" s="3"/>
      <c r="G54" s="2" t="s">
        <v>131</v>
      </c>
      <c r="H54" s="2">
        <v>2</v>
      </c>
      <c r="I54" s="3"/>
      <c r="J54" s="3"/>
      <c r="K54" s="3"/>
      <c r="L54" s="3"/>
      <c r="M54" s="3"/>
      <c r="N54" s="3"/>
      <c r="Q54" s="3"/>
      <c r="R54" s="3"/>
      <c r="T54" s="3"/>
      <c r="U54" s="3"/>
      <c r="W54" s="3"/>
      <c r="X54" s="3"/>
      <c r="Z54" s="5" t="s">
        <v>160</v>
      </c>
      <c r="AA54" s="5">
        <v>31</v>
      </c>
      <c r="AB54" s="5"/>
      <c r="AC54" s="5" t="s">
        <v>160</v>
      </c>
      <c r="AD54" s="5">
        <v>28</v>
      </c>
    </row>
    <row r="55" spans="1:30" x14ac:dyDescent="0.25">
      <c r="A55" s="3"/>
      <c r="B55" s="3"/>
      <c r="C55" s="3"/>
      <c r="D55" s="2" t="s">
        <v>87</v>
      </c>
      <c r="E55" s="2">
        <v>1</v>
      </c>
      <c r="F55" s="3"/>
      <c r="G55" s="3"/>
      <c r="H55" s="3"/>
      <c r="I55" s="3"/>
      <c r="J55" s="3"/>
      <c r="K55" s="3"/>
      <c r="L55" s="3"/>
      <c r="M55" s="3"/>
      <c r="N55" s="3"/>
      <c r="Q55" s="3"/>
      <c r="R55" s="3"/>
      <c r="T55" s="3"/>
      <c r="U55" s="3"/>
      <c r="W55" s="3"/>
      <c r="X55" s="3"/>
      <c r="Z55" s="2" t="s">
        <v>161</v>
      </c>
      <c r="AA55" s="2">
        <v>2</v>
      </c>
      <c r="AC55" s="3"/>
      <c r="AD55" s="3"/>
    </row>
    <row r="56" spans="1:30" x14ac:dyDescent="0.25">
      <c r="A56" s="3"/>
      <c r="B56" s="3"/>
      <c r="C56" s="3"/>
      <c r="D56" s="5" t="s">
        <v>88</v>
      </c>
      <c r="E56" s="5">
        <v>1</v>
      </c>
      <c r="F56" s="5"/>
      <c r="G56" s="5" t="s">
        <v>88</v>
      </c>
      <c r="H56" s="5">
        <v>4</v>
      </c>
      <c r="I56" s="3"/>
      <c r="J56" s="3"/>
      <c r="K56" s="3"/>
      <c r="L56" s="3"/>
      <c r="M56" s="3"/>
      <c r="N56" s="3"/>
      <c r="Q56" s="3"/>
      <c r="R56" s="3"/>
      <c r="T56" s="3"/>
      <c r="U56" s="3"/>
      <c r="W56" s="3"/>
      <c r="X56" s="3"/>
      <c r="Z56" s="5" t="s">
        <v>162</v>
      </c>
      <c r="AA56" s="5">
        <v>5</v>
      </c>
      <c r="AB56" s="5"/>
      <c r="AC56" s="5" t="s">
        <v>162</v>
      </c>
      <c r="AD56" s="5">
        <v>1</v>
      </c>
    </row>
    <row r="57" spans="1:30" x14ac:dyDescent="0.25">
      <c r="A57" s="3"/>
      <c r="B57" s="3"/>
      <c r="C57" s="3"/>
      <c r="D57" s="5" t="s">
        <v>89</v>
      </c>
      <c r="E57" s="5">
        <v>1</v>
      </c>
      <c r="F57" s="5"/>
      <c r="G57" s="5" t="s">
        <v>89</v>
      </c>
      <c r="H57" s="5">
        <v>2</v>
      </c>
      <c r="I57" s="3"/>
      <c r="J57" s="3"/>
      <c r="K57" s="3"/>
      <c r="L57" s="3"/>
      <c r="M57" s="3"/>
      <c r="N57" s="3"/>
      <c r="Q57" s="2" t="s">
        <v>22</v>
      </c>
      <c r="R57" s="2">
        <v>1</v>
      </c>
      <c r="T57" s="3"/>
      <c r="U57" s="3"/>
      <c r="W57" s="3"/>
      <c r="X57" s="3"/>
      <c r="Z57" s="3"/>
      <c r="AA57" s="3"/>
      <c r="AC57" s="3"/>
      <c r="AD57" s="3"/>
    </row>
    <row r="58" spans="1:30" x14ac:dyDescent="0.25">
      <c r="A58" s="5" t="s">
        <v>32</v>
      </c>
      <c r="B58" s="5">
        <v>1</v>
      </c>
      <c r="C58" s="5"/>
      <c r="D58" s="5"/>
      <c r="E58" s="5"/>
      <c r="F58" s="5"/>
      <c r="G58" s="5" t="s">
        <v>32</v>
      </c>
      <c r="H58" s="5">
        <v>5</v>
      </c>
      <c r="I58" s="3"/>
      <c r="J58" s="3"/>
      <c r="K58" s="3"/>
      <c r="L58" s="3"/>
      <c r="M58" s="3"/>
      <c r="N58" s="3"/>
      <c r="Q58" s="3"/>
      <c r="R58" s="3"/>
      <c r="T58" s="2" t="s">
        <v>61</v>
      </c>
      <c r="U58" s="2">
        <v>2</v>
      </c>
      <c r="W58" s="3"/>
      <c r="X58" s="3"/>
      <c r="Z58" s="3"/>
      <c r="AA58" s="3"/>
      <c r="AC58" s="3"/>
      <c r="AD58" s="3"/>
    </row>
    <row r="59" spans="1:30" x14ac:dyDescent="0.25">
      <c r="A59" s="3"/>
      <c r="B59" s="3"/>
      <c r="C59" s="3"/>
      <c r="D59" s="5" t="s">
        <v>91</v>
      </c>
      <c r="E59" s="5">
        <v>15</v>
      </c>
      <c r="F59" s="5"/>
      <c r="G59" s="5" t="s">
        <v>91</v>
      </c>
      <c r="H59" s="5">
        <v>1</v>
      </c>
      <c r="I59" s="3"/>
      <c r="J59" s="3"/>
      <c r="K59" s="3"/>
      <c r="L59" s="3"/>
      <c r="M59" s="3"/>
      <c r="N59" s="3"/>
      <c r="Q59" s="3"/>
      <c r="R59" s="3"/>
      <c r="T59" s="3"/>
      <c r="U59" s="3"/>
      <c r="W59" s="7" t="s">
        <v>116</v>
      </c>
      <c r="X59" s="7">
        <v>4</v>
      </c>
      <c r="Y59" s="7"/>
      <c r="Z59" s="7" t="s">
        <v>116</v>
      </c>
      <c r="AA59" s="7">
        <v>2</v>
      </c>
      <c r="AB59" s="7"/>
      <c r="AC59" s="7" t="s">
        <v>116</v>
      </c>
      <c r="AD59" s="7">
        <v>2</v>
      </c>
    </row>
    <row r="60" spans="1:30" x14ac:dyDescent="0.25">
      <c r="A60" s="3"/>
      <c r="B60" s="3"/>
      <c r="C60" s="3"/>
      <c r="D60" s="3"/>
      <c r="E60" s="3"/>
      <c r="F60" s="3"/>
      <c r="G60" s="3"/>
      <c r="H60" s="3"/>
      <c r="I60" s="3"/>
      <c r="J60" s="2" t="s">
        <v>185</v>
      </c>
      <c r="K60" s="2">
        <v>2</v>
      </c>
      <c r="L60" s="3"/>
      <c r="M60" s="3"/>
      <c r="N60" s="3"/>
      <c r="Q60" s="3"/>
      <c r="R60" s="3"/>
      <c r="T60" s="5" t="s">
        <v>63</v>
      </c>
      <c r="U60" s="5">
        <v>1</v>
      </c>
      <c r="V60" s="5"/>
      <c r="W60" s="5" t="s">
        <v>63</v>
      </c>
      <c r="X60" s="5">
        <v>2</v>
      </c>
      <c r="Z60" s="3"/>
      <c r="AA60" s="3"/>
      <c r="AC60" s="3"/>
      <c r="AD60" s="3"/>
    </row>
    <row r="61" spans="1:30" x14ac:dyDescent="0.25">
      <c r="A61" s="3"/>
      <c r="B61" s="3"/>
      <c r="C61" s="3"/>
      <c r="D61" s="2" t="s">
        <v>90</v>
      </c>
      <c r="E61" s="2">
        <v>1</v>
      </c>
      <c r="F61" s="3"/>
      <c r="G61" s="3"/>
      <c r="H61" s="3"/>
      <c r="I61" s="3"/>
      <c r="J61" s="3"/>
      <c r="K61" s="3"/>
      <c r="L61" s="3"/>
      <c r="M61" s="3"/>
      <c r="N61" s="3"/>
      <c r="Q61" s="3"/>
      <c r="R61" s="3"/>
      <c r="T61" s="3"/>
      <c r="U61" s="3"/>
      <c r="W61" s="3"/>
      <c r="X61" s="3"/>
      <c r="Z61" s="5" t="s">
        <v>164</v>
      </c>
      <c r="AA61" s="5">
        <v>12</v>
      </c>
      <c r="AB61" s="5"/>
      <c r="AC61" s="5" t="s">
        <v>164</v>
      </c>
      <c r="AD61" s="5">
        <v>9</v>
      </c>
    </row>
    <row r="62" spans="1:30" x14ac:dyDescent="0.25">
      <c r="A62" s="3"/>
      <c r="B62" s="3"/>
      <c r="C62" s="3"/>
      <c r="D62" s="2" t="s">
        <v>92</v>
      </c>
      <c r="E62" s="2">
        <v>4</v>
      </c>
      <c r="F62" s="3"/>
      <c r="G62" s="3"/>
      <c r="H62" s="3"/>
      <c r="I62" s="3"/>
      <c r="J62" s="3"/>
      <c r="K62" s="3"/>
      <c r="L62" s="3"/>
      <c r="M62" s="3"/>
      <c r="N62" s="3"/>
      <c r="Q62" s="2" t="s">
        <v>23</v>
      </c>
      <c r="R62" s="2">
        <v>1</v>
      </c>
      <c r="T62" s="3"/>
      <c r="U62" s="3"/>
      <c r="W62" s="3"/>
      <c r="X62" s="3"/>
      <c r="Z62" s="3"/>
      <c r="AA62" s="3"/>
      <c r="AC62" s="3"/>
      <c r="AD62" s="3"/>
    </row>
    <row r="63" spans="1:30" x14ac:dyDescent="0.25">
      <c r="A63" s="3"/>
      <c r="B63" s="3"/>
      <c r="C63" s="3"/>
      <c r="D63" s="5" t="s">
        <v>94</v>
      </c>
      <c r="E63" s="5">
        <v>1</v>
      </c>
      <c r="F63" s="5"/>
      <c r="G63" s="5" t="s">
        <v>94</v>
      </c>
      <c r="H63" s="5">
        <v>1</v>
      </c>
      <c r="I63" s="3"/>
      <c r="J63" s="3"/>
      <c r="K63" s="3"/>
      <c r="L63" s="3"/>
      <c r="M63" s="3"/>
      <c r="N63" s="3"/>
      <c r="Q63" s="3"/>
      <c r="R63" s="3"/>
      <c r="T63" s="3"/>
      <c r="U63" s="3"/>
      <c r="W63" s="3"/>
      <c r="X63" s="3"/>
      <c r="Z63" s="5" t="s">
        <v>63</v>
      </c>
      <c r="AA63" s="5">
        <v>4</v>
      </c>
      <c r="AB63" s="5"/>
      <c r="AC63" s="5" t="s">
        <v>63</v>
      </c>
      <c r="AD63" s="5">
        <v>3</v>
      </c>
    </row>
    <row r="64" spans="1:30" x14ac:dyDescent="0.25">
      <c r="A64" s="3"/>
      <c r="B64" s="3"/>
      <c r="C64" s="3"/>
      <c r="D64" s="2" t="s">
        <v>95</v>
      </c>
      <c r="E64" s="2">
        <v>1</v>
      </c>
      <c r="F64" s="3"/>
      <c r="G64" s="3"/>
      <c r="H64" s="3"/>
      <c r="I64" s="3"/>
      <c r="J64" s="3"/>
      <c r="K64" s="3"/>
      <c r="L64" s="3"/>
      <c r="M64" s="3"/>
      <c r="N64" s="3"/>
      <c r="Q64" s="3"/>
      <c r="R64" s="3"/>
      <c r="T64" s="3"/>
      <c r="U64" s="3"/>
      <c r="W64" s="3"/>
      <c r="X64" s="3"/>
      <c r="Z64" s="2" t="s">
        <v>165</v>
      </c>
      <c r="AA64" s="2">
        <v>1</v>
      </c>
      <c r="AC64" s="3"/>
      <c r="AD64" s="3"/>
    </row>
    <row r="65" spans="1:30" x14ac:dyDescent="0.25">
      <c r="A65" s="7" t="s">
        <v>33</v>
      </c>
      <c r="B65" s="7">
        <v>1</v>
      </c>
      <c r="C65" s="7"/>
      <c r="D65" s="7" t="s">
        <v>33</v>
      </c>
      <c r="E65" s="7">
        <v>2</v>
      </c>
      <c r="F65" s="7"/>
      <c r="G65" s="7" t="s">
        <v>33</v>
      </c>
      <c r="H65" s="7">
        <v>4</v>
      </c>
      <c r="I65" s="3"/>
      <c r="J65" s="3"/>
      <c r="K65" s="3"/>
      <c r="L65" s="3"/>
      <c r="M65" s="3"/>
      <c r="N65" s="3"/>
      <c r="Q65" s="7" t="s">
        <v>24</v>
      </c>
      <c r="R65" s="7">
        <v>1</v>
      </c>
      <c r="S65" s="7"/>
      <c r="T65" s="7" t="s">
        <v>24</v>
      </c>
      <c r="U65" s="7">
        <v>1</v>
      </c>
      <c r="V65" s="7"/>
      <c r="W65" s="7"/>
      <c r="X65" s="7"/>
      <c r="Y65" s="7"/>
      <c r="Z65" s="7"/>
      <c r="AA65" s="7"/>
      <c r="AB65" s="7"/>
      <c r="AC65" s="7" t="s">
        <v>24</v>
      </c>
      <c r="AD65" s="7">
        <v>2</v>
      </c>
    </row>
    <row r="66" spans="1:30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2" t="s">
        <v>204</v>
      </c>
      <c r="N66" s="2">
        <v>1</v>
      </c>
      <c r="Q66" s="3"/>
      <c r="R66" s="3"/>
      <c r="T66" s="3"/>
      <c r="U66" s="3"/>
      <c r="W66" s="2" t="s">
        <v>121</v>
      </c>
      <c r="X66" s="2">
        <v>3</v>
      </c>
      <c r="Z66" s="3"/>
      <c r="AA66" s="3"/>
      <c r="AC66" s="3"/>
      <c r="AD66" s="3"/>
    </row>
    <row r="67" spans="1:30" x14ac:dyDescent="0.25">
      <c r="A67" s="3"/>
      <c r="B67" s="3"/>
      <c r="C67" s="3"/>
      <c r="D67" s="3"/>
      <c r="E67" s="3"/>
      <c r="F67" s="3"/>
      <c r="G67" s="2" t="s">
        <v>136</v>
      </c>
      <c r="H67" s="2">
        <v>1</v>
      </c>
      <c r="I67" s="3"/>
      <c r="J67" s="3"/>
      <c r="K67" s="3"/>
      <c r="L67" s="3"/>
      <c r="M67" s="3"/>
      <c r="N67" s="3"/>
      <c r="Q67" s="2" t="s">
        <v>25</v>
      </c>
      <c r="R67" s="2">
        <v>1</v>
      </c>
      <c r="T67" s="3"/>
      <c r="U67" s="3"/>
      <c r="W67" s="3"/>
      <c r="X67" s="3"/>
      <c r="Z67" s="3"/>
      <c r="AA67" s="3"/>
      <c r="AC67" s="3"/>
      <c r="AD67" s="3"/>
    </row>
    <row r="68" spans="1:30" x14ac:dyDescent="0.25">
      <c r="A68" s="3"/>
      <c r="B68" s="3"/>
      <c r="C68" s="3"/>
      <c r="D68" s="3"/>
      <c r="E68" s="3"/>
      <c r="F68" s="3"/>
      <c r="G68" s="2" t="s">
        <v>137</v>
      </c>
      <c r="H68" s="2">
        <v>1</v>
      </c>
      <c r="I68" s="3"/>
      <c r="J68" s="3"/>
      <c r="K68" s="3"/>
      <c r="L68" s="3"/>
      <c r="M68" s="3"/>
      <c r="N68" s="3"/>
      <c r="Q68" s="8" t="s">
        <v>26</v>
      </c>
      <c r="R68" s="8">
        <v>1</v>
      </c>
      <c r="S68" s="8"/>
      <c r="T68" s="8" t="s">
        <v>26</v>
      </c>
      <c r="U68" s="8">
        <v>1</v>
      </c>
      <c r="V68" s="8"/>
      <c r="W68" s="8" t="s">
        <v>26</v>
      </c>
      <c r="X68" s="8">
        <v>2</v>
      </c>
      <c r="Y68" s="8"/>
      <c r="Z68" s="8" t="s">
        <v>26</v>
      </c>
      <c r="AA68" s="8">
        <v>2</v>
      </c>
      <c r="AC68" s="3"/>
      <c r="AD68" s="3"/>
    </row>
    <row r="69" spans="1:30" x14ac:dyDescent="0.25">
      <c r="A69" t="s">
        <v>34</v>
      </c>
      <c r="B69">
        <v>1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Q69" s="3"/>
      <c r="R69" s="3"/>
      <c r="T69" s="8" t="s">
        <v>69</v>
      </c>
      <c r="U69" s="8">
        <v>1</v>
      </c>
      <c r="V69" s="8"/>
      <c r="W69" s="8" t="s">
        <v>69</v>
      </c>
      <c r="X69" s="8">
        <v>3</v>
      </c>
      <c r="Y69" s="8"/>
      <c r="Z69" s="8" t="s">
        <v>69</v>
      </c>
      <c r="AA69" s="8">
        <v>8</v>
      </c>
      <c r="AB69" s="8"/>
      <c r="AC69" s="8" t="s">
        <v>69</v>
      </c>
      <c r="AD69" s="8">
        <v>7</v>
      </c>
    </row>
    <row r="70" spans="1:30" x14ac:dyDescent="0.25">
      <c r="A70" s="3"/>
      <c r="B70" s="3"/>
      <c r="C70" s="3"/>
      <c r="D70" s="2" t="s">
        <v>96</v>
      </c>
      <c r="E70" s="2">
        <v>1</v>
      </c>
      <c r="F70" s="3"/>
      <c r="G70" s="3"/>
      <c r="H70" s="3"/>
      <c r="I70" s="3"/>
      <c r="J70" s="3"/>
      <c r="K70" s="3"/>
      <c r="L70" s="3"/>
      <c r="M70" s="3"/>
      <c r="N70" s="3"/>
      <c r="Q70" s="3"/>
      <c r="R70" s="3"/>
      <c r="T70" s="7" t="s">
        <v>70</v>
      </c>
      <c r="U70" s="7">
        <v>7</v>
      </c>
      <c r="V70" s="7"/>
      <c r="W70" s="7" t="s">
        <v>70</v>
      </c>
      <c r="X70" s="7">
        <v>9</v>
      </c>
      <c r="Y70" s="7"/>
      <c r="Z70" s="7" t="s">
        <v>70</v>
      </c>
      <c r="AA70" s="7">
        <v>4</v>
      </c>
      <c r="AC70" s="3"/>
      <c r="AD70" s="3"/>
    </row>
    <row r="71" spans="1:30" x14ac:dyDescent="0.25">
      <c r="A71" s="3"/>
      <c r="B71" s="3"/>
      <c r="C71" s="3"/>
      <c r="D71" s="2" t="s">
        <v>97</v>
      </c>
      <c r="E71" s="2">
        <v>1</v>
      </c>
      <c r="F71" s="3"/>
      <c r="G71" s="3"/>
      <c r="H71" s="3"/>
      <c r="I71" s="3"/>
      <c r="J71" s="5" t="s">
        <v>190</v>
      </c>
      <c r="K71" s="5">
        <v>4</v>
      </c>
      <c r="L71" s="5"/>
      <c r="M71" s="5" t="s">
        <v>206</v>
      </c>
      <c r="N71" s="5">
        <v>3</v>
      </c>
      <c r="Q71" s="3"/>
      <c r="R71" s="3"/>
      <c r="T71" s="5" t="s">
        <v>72</v>
      </c>
      <c r="U71" s="5">
        <v>17</v>
      </c>
      <c r="V71" s="5"/>
      <c r="W71" s="5" t="s">
        <v>72</v>
      </c>
      <c r="X71" s="5">
        <v>34</v>
      </c>
      <c r="Z71" s="3"/>
      <c r="AA71" s="3"/>
      <c r="AC71" s="3"/>
      <c r="AD71" s="3"/>
    </row>
    <row r="72" spans="1:30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Q72" s="7" t="s">
        <v>27</v>
      </c>
      <c r="R72" s="7">
        <v>3</v>
      </c>
      <c r="S72" s="7"/>
      <c r="T72" s="7" t="s">
        <v>27</v>
      </c>
      <c r="U72" s="7">
        <v>3</v>
      </c>
      <c r="V72" s="7"/>
      <c r="W72" s="7" t="s">
        <v>27</v>
      </c>
      <c r="X72" s="7">
        <v>13</v>
      </c>
      <c r="Z72" s="3"/>
      <c r="AA72" s="3"/>
      <c r="AC72" s="3"/>
      <c r="AD72" s="3"/>
    </row>
    <row r="73" spans="1:30" x14ac:dyDescent="0.25">
      <c r="A73" s="3"/>
      <c r="B73" s="3"/>
      <c r="C73" s="3"/>
      <c r="D73" s="3"/>
      <c r="E73" s="3"/>
      <c r="F73" s="3"/>
      <c r="G73" s="3"/>
      <c r="H73" s="3"/>
      <c r="I73" s="3"/>
      <c r="J73" s="2" t="s">
        <v>191</v>
      </c>
      <c r="K73" s="2">
        <v>2</v>
      </c>
      <c r="L73" s="3"/>
      <c r="M73" s="3"/>
      <c r="N73" s="3"/>
      <c r="Q73" s="3"/>
      <c r="R73" s="3"/>
      <c r="T73" s="3"/>
      <c r="U73" s="3"/>
      <c r="W73" s="3"/>
      <c r="X73" s="3"/>
      <c r="Z73" s="5" t="s">
        <v>171</v>
      </c>
      <c r="AA73" s="5">
        <v>2</v>
      </c>
      <c r="AB73" s="5"/>
      <c r="AC73" s="5" t="s">
        <v>171</v>
      </c>
      <c r="AD73" s="5">
        <v>1</v>
      </c>
    </row>
    <row r="74" spans="1:30" x14ac:dyDescent="0.25">
      <c r="Q74" s="3"/>
      <c r="R74" s="3"/>
      <c r="T74" s="5" t="s">
        <v>75</v>
      </c>
      <c r="U74" s="5">
        <v>6</v>
      </c>
      <c r="V74" s="5"/>
      <c r="W74" s="5" t="s">
        <v>75</v>
      </c>
      <c r="X74" s="5">
        <v>2</v>
      </c>
      <c r="Z74" s="3"/>
      <c r="AA74" s="3"/>
      <c r="AC74" s="3"/>
      <c r="AD74" s="3"/>
    </row>
    <row r="75" spans="1:30" x14ac:dyDescent="0.25">
      <c r="Q75" s="3"/>
      <c r="R75" s="3"/>
      <c r="T75" s="2" t="s">
        <v>76</v>
      </c>
      <c r="U75" s="2">
        <v>1</v>
      </c>
      <c r="W75" s="3"/>
      <c r="X75" s="3"/>
      <c r="Z75" s="3"/>
      <c r="AA75" s="3"/>
      <c r="AC75" s="3"/>
      <c r="AD75" s="3"/>
    </row>
    <row r="76" spans="1:30" x14ac:dyDescent="0.25">
      <c r="Q76" s="3"/>
      <c r="R76" s="3"/>
      <c r="T76" s="8" t="s">
        <v>77</v>
      </c>
      <c r="U76" s="8">
        <v>1</v>
      </c>
      <c r="V76" s="8"/>
      <c r="W76" s="8" t="s">
        <v>77</v>
      </c>
      <c r="X76" s="8">
        <v>1</v>
      </c>
      <c r="Y76" s="8"/>
      <c r="Z76" s="8" t="s">
        <v>77</v>
      </c>
      <c r="AA76" s="8">
        <v>4</v>
      </c>
      <c r="AB76" s="8"/>
      <c r="AC76" s="8" t="s">
        <v>77</v>
      </c>
      <c r="AD76" s="8">
        <v>1</v>
      </c>
    </row>
    <row r="77" spans="1:30" x14ac:dyDescent="0.25">
      <c r="Q77" s="3"/>
      <c r="R77" s="3"/>
      <c r="T77" s="5" t="s">
        <v>78</v>
      </c>
      <c r="U77" s="5">
        <v>4</v>
      </c>
      <c r="V77" s="5"/>
      <c r="W77" s="5" t="s">
        <v>78</v>
      </c>
      <c r="X77" s="5">
        <v>8</v>
      </c>
      <c r="Z77" s="3"/>
      <c r="AA77" s="3"/>
      <c r="AC77" s="3"/>
      <c r="AD77" s="3"/>
    </row>
    <row r="78" spans="1:30" x14ac:dyDescent="0.25">
      <c r="Q78" s="2" t="s">
        <v>28</v>
      </c>
      <c r="R78" s="2">
        <v>1</v>
      </c>
      <c r="T78" s="3"/>
      <c r="U78" s="3"/>
      <c r="W78" s="3"/>
      <c r="X78" s="3"/>
      <c r="Z78" s="3"/>
      <c r="AA78" s="3"/>
      <c r="AC78" s="3"/>
      <c r="AD78" s="3"/>
    </row>
    <row r="79" spans="1:30" x14ac:dyDescent="0.25">
      <c r="Q79" s="3"/>
      <c r="R79" s="3"/>
      <c r="T79" s="5" t="s">
        <v>80</v>
      </c>
      <c r="U79" s="5">
        <v>4</v>
      </c>
      <c r="V79" s="5"/>
      <c r="W79" s="5" t="s">
        <v>80</v>
      </c>
      <c r="X79" s="5">
        <v>3</v>
      </c>
      <c r="Z79" s="3"/>
      <c r="AA79" s="3"/>
      <c r="AC79" s="3"/>
      <c r="AD79" s="3"/>
    </row>
    <row r="80" spans="1:30" x14ac:dyDescent="0.25">
      <c r="Q80" s="3"/>
      <c r="R80" s="3"/>
      <c r="T80" s="2" t="s">
        <v>81</v>
      </c>
      <c r="U80" s="2">
        <v>1</v>
      </c>
      <c r="W80" s="3"/>
      <c r="X80" s="3"/>
      <c r="Z80" s="3"/>
      <c r="AA80" s="3"/>
      <c r="AC80" s="3"/>
      <c r="AD80" s="3"/>
    </row>
    <row r="81" spans="17:30" x14ac:dyDescent="0.25">
      <c r="Q81" s="3"/>
      <c r="R81" s="3"/>
      <c r="T81" s="5" t="s">
        <v>82</v>
      </c>
      <c r="U81" s="5">
        <v>3</v>
      </c>
      <c r="V81" s="5"/>
      <c r="W81" s="5" t="s">
        <v>82</v>
      </c>
      <c r="X81" s="5">
        <v>1</v>
      </c>
      <c r="Z81" s="3"/>
      <c r="AA81" s="3"/>
      <c r="AC81" s="3"/>
      <c r="AD81" s="3"/>
    </row>
    <row r="82" spans="17:30" x14ac:dyDescent="0.25">
      <c r="Q82" s="3"/>
      <c r="R82" s="3"/>
      <c r="T82" s="3"/>
      <c r="U82" s="3"/>
      <c r="W82" s="3"/>
      <c r="X82" s="3"/>
      <c r="Z82" s="5" t="s">
        <v>177</v>
      </c>
      <c r="AA82" s="5">
        <v>20</v>
      </c>
      <c r="AB82" s="5"/>
      <c r="AC82" s="5" t="s">
        <v>177</v>
      </c>
      <c r="AD82" s="5">
        <v>16</v>
      </c>
    </row>
    <row r="83" spans="17:30" x14ac:dyDescent="0.25">
      <c r="Q83" s="3"/>
      <c r="R83" s="3"/>
      <c r="T83" s="3"/>
      <c r="U83" s="3"/>
      <c r="W83" s="2" t="s">
        <v>129</v>
      </c>
      <c r="X83" s="2">
        <v>1</v>
      </c>
      <c r="Z83" s="3"/>
      <c r="AA83" s="3"/>
      <c r="AC83" s="3"/>
      <c r="AD83" s="3"/>
    </row>
    <row r="84" spans="17:30" x14ac:dyDescent="0.25">
      <c r="Q84" s="3"/>
      <c r="R84" s="3"/>
      <c r="T84" s="3"/>
      <c r="U84" s="3"/>
      <c r="W84" s="2" t="s">
        <v>130</v>
      </c>
      <c r="X84" s="2">
        <v>3</v>
      </c>
      <c r="Z84" s="3"/>
      <c r="AA84" s="3"/>
      <c r="AC84" s="3"/>
      <c r="AD84" s="3"/>
    </row>
    <row r="85" spans="17:30" x14ac:dyDescent="0.25">
      <c r="Q85" s="3"/>
      <c r="R85" s="3"/>
      <c r="T85" s="2" t="s">
        <v>86</v>
      </c>
      <c r="U85" s="2">
        <v>1</v>
      </c>
      <c r="W85" s="3"/>
      <c r="X85" s="3"/>
      <c r="Z85" s="3"/>
      <c r="AA85" s="3"/>
      <c r="AC85" s="3"/>
      <c r="AD85" s="3"/>
    </row>
    <row r="86" spans="17:30" x14ac:dyDescent="0.25">
      <c r="Q86" s="3"/>
      <c r="R86" s="3"/>
      <c r="T86" s="3"/>
      <c r="U86" s="3"/>
      <c r="W86" s="3"/>
      <c r="X86" s="3"/>
      <c r="Z86" s="5" t="s">
        <v>178</v>
      </c>
      <c r="AA86" s="5">
        <v>1</v>
      </c>
      <c r="AB86" s="5"/>
      <c r="AC86" s="5" t="s">
        <v>178</v>
      </c>
      <c r="AD86" s="5">
        <v>1</v>
      </c>
    </row>
    <row r="87" spans="17:30" x14ac:dyDescent="0.25">
      <c r="Q87" s="3"/>
      <c r="R87" s="3"/>
      <c r="T87" s="3"/>
      <c r="U87" s="3"/>
      <c r="W87" s="2" t="s">
        <v>132</v>
      </c>
      <c r="X87" s="2">
        <v>4</v>
      </c>
      <c r="Z87" s="3"/>
      <c r="AA87" s="3"/>
      <c r="AC87" s="3"/>
      <c r="AD87" s="3"/>
    </row>
    <row r="88" spans="17:30" x14ac:dyDescent="0.25">
      <c r="Q88" s="3"/>
      <c r="R88" s="3"/>
      <c r="T88" s="3"/>
      <c r="U88" s="3"/>
      <c r="W88" s="3"/>
      <c r="X88" s="3"/>
      <c r="Z88" s="5" t="s">
        <v>181</v>
      </c>
      <c r="AA88" s="5">
        <v>2</v>
      </c>
      <c r="AB88" s="5"/>
      <c r="AC88" s="5" t="s">
        <v>181</v>
      </c>
      <c r="AD88" s="5">
        <v>2</v>
      </c>
    </row>
    <row r="89" spans="17:30" x14ac:dyDescent="0.25">
      <c r="Q89" s="3"/>
      <c r="R89" s="3"/>
      <c r="T89" s="3"/>
      <c r="U89" s="3"/>
      <c r="W89" s="3"/>
      <c r="X89" s="3"/>
      <c r="Z89" s="5" t="s">
        <v>179</v>
      </c>
      <c r="AA89" s="5">
        <v>1</v>
      </c>
      <c r="AB89" s="5"/>
      <c r="AC89" s="5" t="s">
        <v>179</v>
      </c>
      <c r="AD89" s="5">
        <v>1</v>
      </c>
    </row>
    <row r="90" spans="17:30" x14ac:dyDescent="0.25">
      <c r="Q90" s="3"/>
      <c r="R90" s="3"/>
      <c r="T90" s="3"/>
      <c r="U90" s="3"/>
      <c r="W90" s="3"/>
      <c r="X90" s="3"/>
      <c r="Z90" s="2" t="s">
        <v>180</v>
      </c>
      <c r="AA90" s="2">
        <v>1</v>
      </c>
      <c r="AC90" s="3"/>
      <c r="AD90" s="3"/>
    </row>
    <row r="91" spans="17:30" x14ac:dyDescent="0.25">
      <c r="Q91" s="3"/>
      <c r="R91" s="3"/>
      <c r="T91" s="3"/>
      <c r="U91" s="3"/>
      <c r="W91" s="2" t="s">
        <v>133</v>
      </c>
      <c r="X91" s="2">
        <v>1</v>
      </c>
      <c r="Z91" s="3"/>
      <c r="AA91" s="3"/>
      <c r="AC91" s="3"/>
      <c r="AD91" s="3"/>
    </row>
    <row r="92" spans="17:30" x14ac:dyDescent="0.25">
      <c r="Q92" s="3"/>
      <c r="R92" s="3"/>
      <c r="T92" s="3"/>
      <c r="U92" s="3"/>
      <c r="W92" s="2" t="s">
        <v>134</v>
      </c>
      <c r="X92" s="2">
        <v>1</v>
      </c>
      <c r="Z92" s="3"/>
      <c r="AA92" s="3"/>
      <c r="AC92" s="3"/>
      <c r="AD92" s="3"/>
    </row>
    <row r="93" spans="17:30" x14ac:dyDescent="0.25">
      <c r="Q93" s="3"/>
      <c r="R93" s="3"/>
      <c r="T93" s="2" t="s">
        <v>93</v>
      </c>
      <c r="U93" s="2">
        <v>1</v>
      </c>
      <c r="W93" s="3"/>
      <c r="X93" s="3"/>
      <c r="Z93" s="3"/>
      <c r="AA93" s="3"/>
      <c r="AC93" s="3"/>
      <c r="AD93" s="3"/>
    </row>
    <row r="94" spans="17:30" x14ac:dyDescent="0.25">
      <c r="Q94" s="3"/>
      <c r="R94" s="3"/>
      <c r="T94" s="3"/>
      <c r="U94" s="3"/>
      <c r="W94" s="2" t="s">
        <v>138</v>
      </c>
      <c r="X94" s="2">
        <v>2</v>
      </c>
      <c r="Z94" s="3"/>
      <c r="AA94" s="3"/>
      <c r="AC94" s="3"/>
      <c r="AD94" s="3"/>
    </row>
    <row r="95" spans="17:30" x14ac:dyDescent="0.25">
      <c r="Q95" s="3"/>
      <c r="R95" s="3"/>
      <c r="T95" s="3"/>
      <c r="U95" s="3"/>
      <c r="W95" s="3"/>
      <c r="X95" s="3"/>
      <c r="Z95" s="2" t="s">
        <v>189</v>
      </c>
      <c r="AA95" s="2">
        <v>1</v>
      </c>
      <c r="AC95" s="3"/>
      <c r="AD95" s="3"/>
    </row>
    <row r="96" spans="17:30" x14ac:dyDescent="0.25"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9:29" x14ac:dyDescent="0.25"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9:29" x14ac:dyDescent="0.25"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9:29" x14ac:dyDescent="0.25"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9:29" x14ac:dyDescent="0.25"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9:29" x14ac:dyDescent="0.25"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9:29" x14ac:dyDescent="0.25"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9:29" x14ac:dyDescent="0.25"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9:29" x14ac:dyDescent="0.25"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9:29" x14ac:dyDescent="0.25"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9:29" x14ac:dyDescent="0.25"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9:29" x14ac:dyDescent="0.25"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9:29" x14ac:dyDescent="0.25"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9:29" x14ac:dyDescent="0.25"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9:29" x14ac:dyDescent="0.25"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9:29" x14ac:dyDescent="0.25"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9:29" x14ac:dyDescent="0.25"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9:29" x14ac:dyDescent="0.25"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9:29" x14ac:dyDescent="0.25"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9:29" x14ac:dyDescent="0.25"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9:29" x14ac:dyDescent="0.25"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9:29" x14ac:dyDescent="0.25"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9:29" x14ac:dyDescent="0.25"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9:29" x14ac:dyDescent="0.25"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9:29" x14ac:dyDescent="0.25"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9:29" x14ac:dyDescent="0.25"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9:29" x14ac:dyDescent="0.25"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9:29" x14ac:dyDescent="0.25"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9:29" x14ac:dyDescent="0.25"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9:29" x14ac:dyDescent="0.25"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9:29" x14ac:dyDescent="0.25"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9:29" x14ac:dyDescent="0.25"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9:29" x14ac:dyDescent="0.25"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9:29" x14ac:dyDescent="0.25"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9:29" x14ac:dyDescent="0.25"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9:29" x14ac:dyDescent="0.25"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9:29" x14ac:dyDescent="0.25"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9:29" x14ac:dyDescent="0.25"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9:29" x14ac:dyDescent="0.25"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9:29" x14ac:dyDescent="0.25"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9:29" x14ac:dyDescent="0.25"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9:29" x14ac:dyDescent="0.25"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9:29" x14ac:dyDescent="0.25"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9:29" x14ac:dyDescent="0.25"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9:29" x14ac:dyDescent="0.25"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9:29" x14ac:dyDescent="0.25"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9:29" x14ac:dyDescent="0.25"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9:29" x14ac:dyDescent="0.25"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9:29" x14ac:dyDescent="0.25"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9:29" x14ac:dyDescent="0.25"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9:29" x14ac:dyDescent="0.25"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9:29" x14ac:dyDescent="0.25"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9:29" x14ac:dyDescent="0.25"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9:29" x14ac:dyDescent="0.25"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9:29" x14ac:dyDescent="0.25"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9:29" x14ac:dyDescent="0.25"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9:29" x14ac:dyDescent="0.25"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9:29" x14ac:dyDescent="0.25"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9:29" x14ac:dyDescent="0.25"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9:29" x14ac:dyDescent="0.25"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9:29" x14ac:dyDescent="0.25"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9:29" x14ac:dyDescent="0.25"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9:29" x14ac:dyDescent="0.25"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9:29" x14ac:dyDescent="0.25"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9:29" x14ac:dyDescent="0.25"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9:29" x14ac:dyDescent="0.25"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9:29" x14ac:dyDescent="0.25"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9:29" x14ac:dyDescent="0.25"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9:29" x14ac:dyDescent="0.25"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9:29" x14ac:dyDescent="0.25"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9:29" x14ac:dyDescent="0.25"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9:29" x14ac:dyDescent="0.25"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9:29" x14ac:dyDescent="0.25"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9:29" x14ac:dyDescent="0.25"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9:29" x14ac:dyDescent="0.25"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9:29" x14ac:dyDescent="0.25"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9:29" x14ac:dyDescent="0.25"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9:29" x14ac:dyDescent="0.25"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9:29" x14ac:dyDescent="0.25"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9:29" x14ac:dyDescent="0.25"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9:29" x14ac:dyDescent="0.25"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9:29" x14ac:dyDescent="0.25"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9:29" x14ac:dyDescent="0.25"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9:29" x14ac:dyDescent="0.25"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9:29" x14ac:dyDescent="0.25"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9:29" x14ac:dyDescent="0.25"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9:29" x14ac:dyDescent="0.25"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9:29" x14ac:dyDescent="0.25"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9:29" x14ac:dyDescent="0.25"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9:29" x14ac:dyDescent="0.25"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9:29" x14ac:dyDescent="0.25"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9:29" x14ac:dyDescent="0.25"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9:29" x14ac:dyDescent="0.25"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9:29" x14ac:dyDescent="0.25"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9:29" x14ac:dyDescent="0.25"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9:29" x14ac:dyDescent="0.25"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9:29" x14ac:dyDescent="0.25"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9:29" x14ac:dyDescent="0.25"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9:29" x14ac:dyDescent="0.25"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9:29" x14ac:dyDescent="0.25"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9:29" x14ac:dyDescent="0.25"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9:29" x14ac:dyDescent="0.25"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9:29" x14ac:dyDescent="0.25"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9:29" x14ac:dyDescent="0.25"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9:29" x14ac:dyDescent="0.25"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9:29" x14ac:dyDescent="0.25"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9:29" x14ac:dyDescent="0.25"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9:29" x14ac:dyDescent="0.25"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9:29" x14ac:dyDescent="0.25"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9:29" x14ac:dyDescent="0.25"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9:29" x14ac:dyDescent="0.25"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9:29" x14ac:dyDescent="0.25"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9:29" x14ac:dyDescent="0.25"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9:29" x14ac:dyDescent="0.25"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9:29" x14ac:dyDescent="0.25"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9:29" x14ac:dyDescent="0.25"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9:29" x14ac:dyDescent="0.25"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9:29" x14ac:dyDescent="0.25"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9:29" x14ac:dyDescent="0.25"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9:29" x14ac:dyDescent="0.25"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9:29" x14ac:dyDescent="0.25"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9:29" x14ac:dyDescent="0.25"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9:29" x14ac:dyDescent="0.25"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9:29" x14ac:dyDescent="0.25"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9:29" x14ac:dyDescent="0.25"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9:29" x14ac:dyDescent="0.25"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9:29" x14ac:dyDescent="0.25"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9:29" x14ac:dyDescent="0.25"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9:29" x14ac:dyDescent="0.25"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9:29" x14ac:dyDescent="0.25"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9:29" x14ac:dyDescent="0.25"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9:29" x14ac:dyDescent="0.25"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9:29" x14ac:dyDescent="0.25"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9:29" x14ac:dyDescent="0.25"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9:29" x14ac:dyDescent="0.25"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9:29" x14ac:dyDescent="0.25"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9:29" x14ac:dyDescent="0.25"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9:29" x14ac:dyDescent="0.25"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9:29" x14ac:dyDescent="0.25"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9:29" x14ac:dyDescent="0.25"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9:29" x14ac:dyDescent="0.25"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9:29" x14ac:dyDescent="0.25"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9:29" x14ac:dyDescent="0.25"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9:29" x14ac:dyDescent="0.25"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9:29" x14ac:dyDescent="0.25"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9:29" x14ac:dyDescent="0.25"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9:29" x14ac:dyDescent="0.25"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9:29" x14ac:dyDescent="0.25"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9:29" x14ac:dyDescent="0.25"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9:29" x14ac:dyDescent="0.25"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9:29" x14ac:dyDescent="0.25"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9:29" x14ac:dyDescent="0.25"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9:29" x14ac:dyDescent="0.25"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9:29" x14ac:dyDescent="0.25"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9:29" x14ac:dyDescent="0.25"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9:29" x14ac:dyDescent="0.25"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9:29" x14ac:dyDescent="0.25"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9:29" x14ac:dyDescent="0.25"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9:29" x14ac:dyDescent="0.25"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9:29" x14ac:dyDescent="0.25"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9:29" x14ac:dyDescent="0.25"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9:29" x14ac:dyDescent="0.25"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9:29" x14ac:dyDescent="0.25"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9:29" x14ac:dyDescent="0.25"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9:29" x14ac:dyDescent="0.25"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9:29" x14ac:dyDescent="0.25"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9:29" x14ac:dyDescent="0.25"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9:29" x14ac:dyDescent="0.25"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9:29" x14ac:dyDescent="0.25"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9:29" x14ac:dyDescent="0.25"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9:29" x14ac:dyDescent="0.25"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9:29" x14ac:dyDescent="0.25"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9:29" x14ac:dyDescent="0.25"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9:29" x14ac:dyDescent="0.25"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9:29" x14ac:dyDescent="0.25"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9:29" x14ac:dyDescent="0.25"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9:29" x14ac:dyDescent="0.25"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9:29" x14ac:dyDescent="0.25"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9:29" x14ac:dyDescent="0.25"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9:29" x14ac:dyDescent="0.25"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9:29" x14ac:dyDescent="0.25"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9:29" x14ac:dyDescent="0.25"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9:29" x14ac:dyDescent="0.25"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9:29" x14ac:dyDescent="0.25"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9:29" x14ac:dyDescent="0.25"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9:29" x14ac:dyDescent="0.25"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9:29" x14ac:dyDescent="0.25"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9:29" x14ac:dyDescent="0.25"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9:29" x14ac:dyDescent="0.25"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9:29" x14ac:dyDescent="0.25"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9:29" x14ac:dyDescent="0.25"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9:29" x14ac:dyDescent="0.25"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9:29" x14ac:dyDescent="0.25"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9:29" x14ac:dyDescent="0.25"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9:29" x14ac:dyDescent="0.25"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9:29" x14ac:dyDescent="0.25"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9:29" x14ac:dyDescent="0.25"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9:29" x14ac:dyDescent="0.25"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9:29" x14ac:dyDescent="0.25"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9:29" x14ac:dyDescent="0.25"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9:29" x14ac:dyDescent="0.25"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9:29" x14ac:dyDescent="0.25"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9:29" x14ac:dyDescent="0.25"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9:29" x14ac:dyDescent="0.25"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9:29" x14ac:dyDescent="0.25"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9:29" x14ac:dyDescent="0.25"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9:29" x14ac:dyDescent="0.25"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9:29" x14ac:dyDescent="0.25"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9:29" x14ac:dyDescent="0.25"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9:29" x14ac:dyDescent="0.25"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9:29" x14ac:dyDescent="0.25"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9:29" x14ac:dyDescent="0.25"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9:29" x14ac:dyDescent="0.25"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9:29" x14ac:dyDescent="0.25"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9:29" x14ac:dyDescent="0.25"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9:29" x14ac:dyDescent="0.25"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9:29" x14ac:dyDescent="0.25"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9:29" x14ac:dyDescent="0.25"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9:29" x14ac:dyDescent="0.25"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9:29" x14ac:dyDescent="0.25"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9:29" x14ac:dyDescent="0.25"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9:29" x14ac:dyDescent="0.25"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9:29" x14ac:dyDescent="0.25"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9:29" x14ac:dyDescent="0.25"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9:29" x14ac:dyDescent="0.25"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9:29" x14ac:dyDescent="0.25"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9:29" x14ac:dyDescent="0.25"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9:29" x14ac:dyDescent="0.25"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9:29" x14ac:dyDescent="0.25"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9:29" x14ac:dyDescent="0.25"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9:29" x14ac:dyDescent="0.25"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9:29" x14ac:dyDescent="0.25"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9:29" x14ac:dyDescent="0.25"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9:29" x14ac:dyDescent="0.25"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9:29" x14ac:dyDescent="0.25"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9:29" x14ac:dyDescent="0.25"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9:29" x14ac:dyDescent="0.25"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9:29" x14ac:dyDescent="0.25"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9:29" x14ac:dyDescent="0.25"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9:29" x14ac:dyDescent="0.25"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9:29" x14ac:dyDescent="0.25"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9:29" x14ac:dyDescent="0.25"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9:29" x14ac:dyDescent="0.25"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9:29" x14ac:dyDescent="0.25"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9:29" x14ac:dyDescent="0.25"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9:29" x14ac:dyDescent="0.25"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9:29" x14ac:dyDescent="0.25"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9:29" x14ac:dyDescent="0.25"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9:29" x14ac:dyDescent="0.25"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9:29" x14ac:dyDescent="0.25"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9:29" x14ac:dyDescent="0.25"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9:29" x14ac:dyDescent="0.25"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9:29" x14ac:dyDescent="0.25"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9:29" x14ac:dyDescent="0.25"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9:29" x14ac:dyDescent="0.25"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9:29" x14ac:dyDescent="0.25"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9:29" x14ac:dyDescent="0.25"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9:29" x14ac:dyDescent="0.25"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9:29" x14ac:dyDescent="0.25"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9:29" x14ac:dyDescent="0.25"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9:29" x14ac:dyDescent="0.25"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9:29" x14ac:dyDescent="0.25"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9:29" x14ac:dyDescent="0.25"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9:29" x14ac:dyDescent="0.25"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9:29" x14ac:dyDescent="0.25"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9:29" x14ac:dyDescent="0.25"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9:29" x14ac:dyDescent="0.25"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9:29" x14ac:dyDescent="0.25"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9:29" x14ac:dyDescent="0.25"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9:29" x14ac:dyDescent="0.25"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9:29" x14ac:dyDescent="0.25"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9:29" x14ac:dyDescent="0.25"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9:29" x14ac:dyDescent="0.25"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9:29" x14ac:dyDescent="0.25"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9:29" x14ac:dyDescent="0.25"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9:29" x14ac:dyDescent="0.25"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9:29" x14ac:dyDescent="0.25"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9:29" x14ac:dyDescent="0.25"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9:29" x14ac:dyDescent="0.25"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9:29" x14ac:dyDescent="0.25"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9:29" x14ac:dyDescent="0.25"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9:29" x14ac:dyDescent="0.25"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9:29" x14ac:dyDescent="0.25"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9:29" x14ac:dyDescent="0.25"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9:29" x14ac:dyDescent="0.25"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9:29" x14ac:dyDescent="0.25"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9:29" x14ac:dyDescent="0.25"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9:29" x14ac:dyDescent="0.25"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9:29" x14ac:dyDescent="0.25"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9:29" x14ac:dyDescent="0.25"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9:29" x14ac:dyDescent="0.25"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9:29" x14ac:dyDescent="0.25"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9:29" x14ac:dyDescent="0.25"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9:29" x14ac:dyDescent="0.25"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9:29" x14ac:dyDescent="0.25"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9:29" x14ac:dyDescent="0.25"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9:29" x14ac:dyDescent="0.25"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9:29" x14ac:dyDescent="0.25"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9:29" x14ac:dyDescent="0.25"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9:29" x14ac:dyDescent="0.25"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9:29" x14ac:dyDescent="0.25"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9:29" x14ac:dyDescent="0.25"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9:29" x14ac:dyDescent="0.25"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9:29" x14ac:dyDescent="0.25"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9:29" x14ac:dyDescent="0.25"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9:29" x14ac:dyDescent="0.25"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9:29" x14ac:dyDescent="0.25"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9:29" x14ac:dyDescent="0.25"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9:29" x14ac:dyDescent="0.25"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9:29" x14ac:dyDescent="0.25"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9:29" x14ac:dyDescent="0.25"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9:29" x14ac:dyDescent="0.25"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9:29" x14ac:dyDescent="0.25"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9:29" x14ac:dyDescent="0.25"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9:29" x14ac:dyDescent="0.25"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9:29" x14ac:dyDescent="0.25"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9:29" x14ac:dyDescent="0.25"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9:29" x14ac:dyDescent="0.25"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9:29" x14ac:dyDescent="0.25"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9:29" x14ac:dyDescent="0.25"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9:29" x14ac:dyDescent="0.25"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9:29" x14ac:dyDescent="0.25"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9:29" x14ac:dyDescent="0.25"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9:29" x14ac:dyDescent="0.25"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9:29" x14ac:dyDescent="0.25"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9:29" x14ac:dyDescent="0.25"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9:29" x14ac:dyDescent="0.25"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9:29" x14ac:dyDescent="0.25"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9:29" x14ac:dyDescent="0.25"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9:29" x14ac:dyDescent="0.25"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9:29" x14ac:dyDescent="0.25"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9:29" x14ac:dyDescent="0.25"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9:29" x14ac:dyDescent="0.25"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9:29" x14ac:dyDescent="0.25"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9:29" x14ac:dyDescent="0.25"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9:29" x14ac:dyDescent="0.25"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9:29" x14ac:dyDescent="0.25"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9:29" x14ac:dyDescent="0.25"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9:29" x14ac:dyDescent="0.25"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9:29" x14ac:dyDescent="0.25"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9:29" x14ac:dyDescent="0.25"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9:29" x14ac:dyDescent="0.25"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9:29" x14ac:dyDescent="0.25"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9:29" x14ac:dyDescent="0.25"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9:29" x14ac:dyDescent="0.25"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9:29" x14ac:dyDescent="0.25"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9:29" x14ac:dyDescent="0.25"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9:29" x14ac:dyDescent="0.25"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9:29" x14ac:dyDescent="0.25"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9:29" x14ac:dyDescent="0.25"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9:29" x14ac:dyDescent="0.25"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9:29" x14ac:dyDescent="0.25"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9:29" x14ac:dyDescent="0.25"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9:29" x14ac:dyDescent="0.25"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9:29" x14ac:dyDescent="0.25"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9:29" x14ac:dyDescent="0.25"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9:29" x14ac:dyDescent="0.25"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9:29" x14ac:dyDescent="0.25"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9:29" x14ac:dyDescent="0.25"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9:29" x14ac:dyDescent="0.25"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9:29" x14ac:dyDescent="0.25"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9:29" x14ac:dyDescent="0.25"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9:29" x14ac:dyDescent="0.25"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9:29" x14ac:dyDescent="0.25"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9:29" x14ac:dyDescent="0.25"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9:29" x14ac:dyDescent="0.25"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9:29" x14ac:dyDescent="0.25"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9:29" x14ac:dyDescent="0.25"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9:29" x14ac:dyDescent="0.25"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9:29" x14ac:dyDescent="0.25"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9:29" x14ac:dyDescent="0.25"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9:29" x14ac:dyDescent="0.25"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9:29" x14ac:dyDescent="0.25"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9:29" x14ac:dyDescent="0.25"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9:29" x14ac:dyDescent="0.25"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9:29" x14ac:dyDescent="0.25"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9:29" x14ac:dyDescent="0.25"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9:29" x14ac:dyDescent="0.25"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9:29" x14ac:dyDescent="0.25"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9:29" x14ac:dyDescent="0.25"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9:29" x14ac:dyDescent="0.25"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9:29" x14ac:dyDescent="0.25"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9:29" x14ac:dyDescent="0.25"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9:29" x14ac:dyDescent="0.25"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9:29" x14ac:dyDescent="0.25"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9:29" x14ac:dyDescent="0.25"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9:29" x14ac:dyDescent="0.25"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9:29" x14ac:dyDescent="0.25"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9:29" x14ac:dyDescent="0.25"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9:29" x14ac:dyDescent="0.25"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9:29" x14ac:dyDescent="0.25"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9:29" x14ac:dyDescent="0.25"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9:29" x14ac:dyDescent="0.25"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9:29" x14ac:dyDescent="0.25"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9:29" x14ac:dyDescent="0.25"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9:29" x14ac:dyDescent="0.25"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9:29" x14ac:dyDescent="0.25"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9:29" x14ac:dyDescent="0.25"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9:29" x14ac:dyDescent="0.25"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9:29" x14ac:dyDescent="0.25"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9:29" x14ac:dyDescent="0.25"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9:29" x14ac:dyDescent="0.25"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9:29" x14ac:dyDescent="0.25"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9:29" x14ac:dyDescent="0.25"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9:29" x14ac:dyDescent="0.25"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9:29" x14ac:dyDescent="0.25"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9:29" x14ac:dyDescent="0.25"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9:29" x14ac:dyDescent="0.25"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9:29" x14ac:dyDescent="0.25"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9:29" x14ac:dyDescent="0.25"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9:29" x14ac:dyDescent="0.25"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9:29" x14ac:dyDescent="0.25"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9:29" x14ac:dyDescent="0.25"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9:29" x14ac:dyDescent="0.25"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9:29" x14ac:dyDescent="0.25"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9:29" x14ac:dyDescent="0.25"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9:29" x14ac:dyDescent="0.25"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9:29" x14ac:dyDescent="0.25"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9:29" x14ac:dyDescent="0.25"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9:29" x14ac:dyDescent="0.25"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9:29" x14ac:dyDescent="0.25"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9:29" x14ac:dyDescent="0.25"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9:29" x14ac:dyDescent="0.25"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9:29" x14ac:dyDescent="0.25"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9:29" x14ac:dyDescent="0.25"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9:29" x14ac:dyDescent="0.25"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9:29" x14ac:dyDescent="0.25"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9:29" x14ac:dyDescent="0.25"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9:29" x14ac:dyDescent="0.25"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9:29" x14ac:dyDescent="0.25"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9:29" x14ac:dyDescent="0.25"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9:29" x14ac:dyDescent="0.25"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9:29" x14ac:dyDescent="0.25"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9:29" x14ac:dyDescent="0.25"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9:29" x14ac:dyDescent="0.25"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9:29" x14ac:dyDescent="0.25"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9:29" x14ac:dyDescent="0.25"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9:29" x14ac:dyDescent="0.25"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9:29" x14ac:dyDescent="0.25"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9:29" x14ac:dyDescent="0.25"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9:29" x14ac:dyDescent="0.25"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9:29" x14ac:dyDescent="0.25"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9:29" x14ac:dyDescent="0.25"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9:29" x14ac:dyDescent="0.25"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9:29" x14ac:dyDescent="0.25"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9:29" x14ac:dyDescent="0.25"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9:29" x14ac:dyDescent="0.25"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9:29" x14ac:dyDescent="0.25"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9:29" x14ac:dyDescent="0.25"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9:29" x14ac:dyDescent="0.25"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9:29" x14ac:dyDescent="0.25"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9:29" x14ac:dyDescent="0.25"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9:29" x14ac:dyDescent="0.25"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9:29" x14ac:dyDescent="0.25"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9:29" x14ac:dyDescent="0.25"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9:29" x14ac:dyDescent="0.25"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9:29" x14ac:dyDescent="0.25"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9:29" x14ac:dyDescent="0.25"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9:29" x14ac:dyDescent="0.25"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9:29" x14ac:dyDescent="0.25"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9:29" x14ac:dyDescent="0.25"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9:29" x14ac:dyDescent="0.25"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9:29" x14ac:dyDescent="0.25"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9:29" x14ac:dyDescent="0.25"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9:29" x14ac:dyDescent="0.25"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9:29" x14ac:dyDescent="0.25"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9:29" x14ac:dyDescent="0.25"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9:29" x14ac:dyDescent="0.25"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9:29" x14ac:dyDescent="0.25"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9:29" x14ac:dyDescent="0.25"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9:29" x14ac:dyDescent="0.25"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9:29" x14ac:dyDescent="0.25"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9:29" x14ac:dyDescent="0.25"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9:29" x14ac:dyDescent="0.25"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9:29" x14ac:dyDescent="0.25"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9:29" x14ac:dyDescent="0.25"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9:29" x14ac:dyDescent="0.25"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9:29" x14ac:dyDescent="0.25"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9:29" x14ac:dyDescent="0.25"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9:29" x14ac:dyDescent="0.25"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9:29" x14ac:dyDescent="0.25"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9:29" x14ac:dyDescent="0.25"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9:29" x14ac:dyDescent="0.25"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9:29" x14ac:dyDescent="0.25"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9:29" x14ac:dyDescent="0.25"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9:29" x14ac:dyDescent="0.25"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9:29" x14ac:dyDescent="0.25"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9:29" x14ac:dyDescent="0.25"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9:29" x14ac:dyDescent="0.25"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9:29" x14ac:dyDescent="0.25"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9:29" x14ac:dyDescent="0.25"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9:29" x14ac:dyDescent="0.25"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9:29" x14ac:dyDescent="0.25"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9:29" x14ac:dyDescent="0.25"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9:29" x14ac:dyDescent="0.25"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9:29" x14ac:dyDescent="0.25"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9:29" x14ac:dyDescent="0.25"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9:29" x14ac:dyDescent="0.25"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9:29" x14ac:dyDescent="0.25"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9:29" x14ac:dyDescent="0.25"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9:29" x14ac:dyDescent="0.25"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9:29" x14ac:dyDescent="0.25"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9:29" x14ac:dyDescent="0.25"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9:29" x14ac:dyDescent="0.25"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9:29" x14ac:dyDescent="0.25"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9:29" x14ac:dyDescent="0.25"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9:29" x14ac:dyDescent="0.25"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9:29" x14ac:dyDescent="0.25"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9:29" x14ac:dyDescent="0.25"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9:29" x14ac:dyDescent="0.25"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9:29" x14ac:dyDescent="0.25"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9:29" x14ac:dyDescent="0.25"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9:29" x14ac:dyDescent="0.25"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9:29" x14ac:dyDescent="0.25"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9:29" x14ac:dyDescent="0.25"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9:29" x14ac:dyDescent="0.25"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9:29" x14ac:dyDescent="0.25"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9:29" x14ac:dyDescent="0.25"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9:29" x14ac:dyDescent="0.25"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9:29" x14ac:dyDescent="0.25"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9:29" x14ac:dyDescent="0.25"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9:29" x14ac:dyDescent="0.25"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9:29" x14ac:dyDescent="0.25"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9:29" x14ac:dyDescent="0.25"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9:29" x14ac:dyDescent="0.25"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9:29" x14ac:dyDescent="0.25"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9:29" x14ac:dyDescent="0.25"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9:29" x14ac:dyDescent="0.25"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9:29" x14ac:dyDescent="0.25"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9:29" x14ac:dyDescent="0.25"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9:29" x14ac:dyDescent="0.25"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9:29" x14ac:dyDescent="0.25"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9:29" x14ac:dyDescent="0.25"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9:29" x14ac:dyDescent="0.25"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9:29" x14ac:dyDescent="0.25"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9:29" x14ac:dyDescent="0.25"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9:29" x14ac:dyDescent="0.25"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9:29" x14ac:dyDescent="0.25"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9:29" x14ac:dyDescent="0.25"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9:29" x14ac:dyDescent="0.25"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9:29" x14ac:dyDescent="0.25"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9:29" x14ac:dyDescent="0.25"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9:29" x14ac:dyDescent="0.25"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9:29" x14ac:dyDescent="0.25"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9:29" x14ac:dyDescent="0.25"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9:29" x14ac:dyDescent="0.25"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9:29" x14ac:dyDescent="0.25"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9:29" x14ac:dyDescent="0.25"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9:29" x14ac:dyDescent="0.25"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9:29" x14ac:dyDescent="0.25"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9:29" x14ac:dyDescent="0.25"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9:29" x14ac:dyDescent="0.25"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9:29" x14ac:dyDescent="0.25"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9:29" x14ac:dyDescent="0.25"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9:29" x14ac:dyDescent="0.25"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9:29" x14ac:dyDescent="0.25"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9:29" x14ac:dyDescent="0.25"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9:29" x14ac:dyDescent="0.25"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9:29" x14ac:dyDescent="0.25"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9:29" x14ac:dyDescent="0.25"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9:29" x14ac:dyDescent="0.25"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9:29" x14ac:dyDescent="0.25"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9:29" x14ac:dyDescent="0.25"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9:29" x14ac:dyDescent="0.25"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9:29" x14ac:dyDescent="0.25"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9:29" x14ac:dyDescent="0.25"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9:29" x14ac:dyDescent="0.25"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9:29" x14ac:dyDescent="0.25"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9:29" x14ac:dyDescent="0.25"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9:29" x14ac:dyDescent="0.25"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9:29" x14ac:dyDescent="0.25"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9:29" x14ac:dyDescent="0.25"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9:29" x14ac:dyDescent="0.25"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9:29" x14ac:dyDescent="0.25"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9:29" x14ac:dyDescent="0.25"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9:29" x14ac:dyDescent="0.25"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9:29" x14ac:dyDescent="0.25"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9:29" x14ac:dyDescent="0.25"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9:29" x14ac:dyDescent="0.25"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9:29" x14ac:dyDescent="0.25"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9:29" x14ac:dyDescent="0.25"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9:29" x14ac:dyDescent="0.25"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9:29" x14ac:dyDescent="0.25"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9:29" x14ac:dyDescent="0.25"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9:29" x14ac:dyDescent="0.25"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9:29" x14ac:dyDescent="0.25"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9:29" x14ac:dyDescent="0.25"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9:29" x14ac:dyDescent="0.25"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9:29" x14ac:dyDescent="0.25"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9:29" x14ac:dyDescent="0.25"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9:29" x14ac:dyDescent="0.25"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9:29" x14ac:dyDescent="0.25"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9:29" x14ac:dyDescent="0.25"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9:29" x14ac:dyDescent="0.25"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9:29" x14ac:dyDescent="0.25"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9:29" x14ac:dyDescent="0.25"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9:29" x14ac:dyDescent="0.25"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9:29" x14ac:dyDescent="0.25"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9:29" x14ac:dyDescent="0.25"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9:29" x14ac:dyDescent="0.25"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9:29" x14ac:dyDescent="0.25"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9:29" x14ac:dyDescent="0.25"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9:29" x14ac:dyDescent="0.25"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9:29" x14ac:dyDescent="0.25"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9:29" x14ac:dyDescent="0.25"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9:29" x14ac:dyDescent="0.25"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9:29" x14ac:dyDescent="0.25"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9:29" x14ac:dyDescent="0.25"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9:29" x14ac:dyDescent="0.25"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9:29" x14ac:dyDescent="0.25"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9:29" x14ac:dyDescent="0.25"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9:29" x14ac:dyDescent="0.25"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9:29" x14ac:dyDescent="0.25"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9:29" x14ac:dyDescent="0.25"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9:29" x14ac:dyDescent="0.25"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9:29" x14ac:dyDescent="0.25"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9:29" x14ac:dyDescent="0.25"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9:29" x14ac:dyDescent="0.25"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9:29" x14ac:dyDescent="0.25"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9:29" x14ac:dyDescent="0.25"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9:29" x14ac:dyDescent="0.25"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9:29" x14ac:dyDescent="0.25"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9:29" x14ac:dyDescent="0.25"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9:29" x14ac:dyDescent="0.25"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9:29" x14ac:dyDescent="0.25"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9:29" x14ac:dyDescent="0.25"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9:29" x14ac:dyDescent="0.25"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9:29" x14ac:dyDescent="0.25"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9:29" x14ac:dyDescent="0.25"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9:29" x14ac:dyDescent="0.25"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9:29" x14ac:dyDescent="0.25"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9:29" x14ac:dyDescent="0.25"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9:29" x14ac:dyDescent="0.25"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9:29" x14ac:dyDescent="0.25"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9:29" x14ac:dyDescent="0.25"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9:29" x14ac:dyDescent="0.25"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9:29" x14ac:dyDescent="0.25"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9:29" x14ac:dyDescent="0.25"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9:29" x14ac:dyDescent="0.25"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9:29" x14ac:dyDescent="0.25"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9:29" x14ac:dyDescent="0.25"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9:29" x14ac:dyDescent="0.25"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9:29" x14ac:dyDescent="0.25"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9:29" x14ac:dyDescent="0.25"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9:29" x14ac:dyDescent="0.25"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9:29" x14ac:dyDescent="0.25"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9:29" x14ac:dyDescent="0.25"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9:29" x14ac:dyDescent="0.25"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9:29" x14ac:dyDescent="0.25"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9:29" x14ac:dyDescent="0.25"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9:29" x14ac:dyDescent="0.25"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9:29" x14ac:dyDescent="0.25"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9:29" x14ac:dyDescent="0.25"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9:29" x14ac:dyDescent="0.25"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9:29" x14ac:dyDescent="0.25"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9:29" x14ac:dyDescent="0.25"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9:29" x14ac:dyDescent="0.25"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9:29" x14ac:dyDescent="0.25"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9:29" x14ac:dyDescent="0.25"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9:29" x14ac:dyDescent="0.25"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9:29" x14ac:dyDescent="0.25"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9:29" x14ac:dyDescent="0.25"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9:29" x14ac:dyDescent="0.25"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9:29" x14ac:dyDescent="0.25"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9:29" x14ac:dyDescent="0.25"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9:29" x14ac:dyDescent="0.25"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9:29" x14ac:dyDescent="0.25"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8386F-26CB-4109-AC45-DD0ADF7CE45B}">
  <dimension ref="A1:N95"/>
  <sheetViews>
    <sheetView zoomScale="60" zoomScaleNormal="60" workbookViewId="0"/>
  </sheetViews>
  <sheetFormatPr baseColWidth="10" defaultRowHeight="15" x14ac:dyDescent="0.25"/>
  <cols>
    <col min="1" max="1" width="14.7109375" customWidth="1"/>
    <col min="2" max="3" width="7" customWidth="1"/>
    <col min="5" max="5" width="19.5703125" customWidth="1"/>
    <col min="9" max="9" width="30" customWidth="1"/>
    <col min="10" max="10" width="8.5703125" customWidth="1"/>
    <col min="13" max="13" width="30.85546875" customWidth="1"/>
    <col min="14" max="14" width="5.28515625" customWidth="1"/>
  </cols>
  <sheetData>
    <row r="1" spans="1:14" ht="15.75" x14ac:dyDescent="0.25">
      <c r="A1" s="1" t="s">
        <v>5</v>
      </c>
      <c r="E1" s="1" t="s">
        <v>217</v>
      </c>
      <c r="I1" s="1" t="s">
        <v>7</v>
      </c>
      <c r="M1" s="1" t="s">
        <v>8</v>
      </c>
    </row>
    <row r="2" spans="1:14" ht="15.75" x14ac:dyDescent="0.25">
      <c r="A2" s="1"/>
      <c r="E2" s="1"/>
      <c r="I2" s="1"/>
      <c r="M2" s="1"/>
    </row>
    <row r="3" spans="1:14" x14ac:dyDescent="0.25">
      <c r="A3" s="4" t="s">
        <v>9</v>
      </c>
      <c r="B3" s="4">
        <f>10+96+122+86+81</f>
        <v>395</v>
      </c>
      <c r="E3" s="5" t="s">
        <v>160</v>
      </c>
      <c r="F3" s="5">
        <f>28+31</f>
        <v>59</v>
      </c>
      <c r="I3" s="5" t="s">
        <v>152</v>
      </c>
      <c r="J3" s="5">
        <f>23+35</f>
        <v>58</v>
      </c>
      <c r="M3" s="5" t="s">
        <v>173</v>
      </c>
      <c r="N3" s="5">
        <v>4</v>
      </c>
    </row>
    <row r="4" spans="1:14" x14ac:dyDescent="0.25">
      <c r="A4" s="4" t="s">
        <v>11</v>
      </c>
      <c r="B4" s="4">
        <f>6+35+39+18+23</f>
        <v>121</v>
      </c>
      <c r="E4" s="4" t="s">
        <v>141</v>
      </c>
      <c r="F4" s="4">
        <f>1+20+26+3+4</f>
        <v>54</v>
      </c>
      <c r="I4" s="5" t="s">
        <v>186</v>
      </c>
      <c r="J4" s="5">
        <v>20</v>
      </c>
      <c r="M4" s="2" t="s">
        <v>209</v>
      </c>
      <c r="N4" s="2">
        <v>1</v>
      </c>
    </row>
    <row r="5" spans="1:14" x14ac:dyDescent="0.25">
      <c r="A5" s="6" t="s">
        <v>60</v>
      </c>
      <c r="B5" s="6">
        <f>13+9+4+3</f>
        <v>29</v>
      </c>
      <c r="E5" s="5" t="s">
        <v>72</v>
      </c>
      <c r="F5" s="5">
        <f>34+17</f>
        <v>51</v>
      </c>
      <c r="I5" s="5" t="s">
        <v>163</v>
      </c>
      <c r="J5" s="5">
        <v>17</v>
      </c>
      <c r="M5" s="2" t="s">
        <v>135</v>
      </c>
      <c r="N5" s="2">
        <v>1</v>
      </c>
    </row>
    <row r="6" spans="1:14" x14ac:dyDescent="0.25">
      <c r="A6" s="5" t="s">
        <v>54</v>
      </c>
      <c r="B6" s="5">
        <v>25</v>
      </c>
      <c r="E6" s="5" t="s">
        <v>177</v>
      </c>
      <c r="F6" s="5">
        <v>36</v>
      </c>
      <c r="I6" s="5" t="s">
        <v>183</v>
      </c>
      <c r="J6" s="5">
        <v>11</v>
      </c>
      <c r="M6" s="2" t="s">
        <v>202</v>
      </c>
      <c r="N6" s="2">
        <v>1</v>
      </c>
    </row>
    <row r="7" spans="1:14" x14ac:dyDescent="0.25">
      <c r="A7" s="7" t="s">
        <v>30</v>
      </c>
      <c r="B7" s="7">
        <v>23</v>
      </c>
      <c r="E7" s="8" t="s">
        <v>40</v>
      </c>
      <c r="F7" s="8">
        <f>6+1+6+13</f>
        <v>26</v>
      </c>
      <c r="I7" s="2" t="s">
        <v>193</v>
      </c>
      <c r="J7" s="2">
        <v>6</v>
      </c>
      <c r="M7" s="2" t="s">
        <v>156</v>
      </c>
      <c r="N7" s="2">
        <v>3</v>
      </c>
    </row>
    <row r="8" spans="1:14" x14ac:dyDescent="0.25">
      <c r="A8" s="4" t="s">
        <v>13</v>
      </c>
      <c r="B8" s="4">
        <f>1+5+4+5+7</f>
        <v>22</v>
      </c>
      <c r="E8" s="5" t="s">
        <v>155</v>
      </c>
      <c r="F8" s="5">
        <v>23</v>
      </c>
      <c r="I8" s="2" t="s">
        <v>113</v>
      </c>
      <c r="J8" s="2">
        <v>4</v>
      </c>
      <c r="N8" s="11"/>
    </row>
    <row r="9" spans="1:14" x14ac:dyDescent="0.25">
      <c r="A9" s="5" t="s">
        <v>91</v>
      </c>
      <c r="B9" s="5">
        <v>16</v>
      </c>
      <c r="E9" s="5" t="s">
        <v>154</v>
      </c>
      <c r="F9" s="5">
        <v>21</v>
      </c>
      <c r="I9" s="5" t="s">
        <v>176</v>
      </c>
      <c r="J9" s="5">
        <v>4</v>
      </c>
    </row>
    <row r="10" spans="1:14" x14ac:dyDescent="0.25">
      <c r="A10" s="5" t="s">
        <v>99</v>
      </c>
      <c r="B10" s="5">
        <v>10</v>
      </c>
      <c r="E10" s="5" t="s">
        <v>164</v>
      </c>
      <c r="F10" s="5">
        <v>21</v>
      </c>
      <c r="I10" s="2" t="s">
        <v>201</v>
      </c>
      <c r="J10" s="2">
        <v>4</v>
      </c>
    </row>
    <row r="11" spans="1:14" x14ac:dyDescent="0.25">
      <c r="A11" s="5" t="s">
        <v>153</v>
      </c>
      <c r="B11" s="5">
        <v>8</v>
      </c>
      <c r="E11" s="7" t="s">
        <v>103</v>
      </c>
      <c r="F11" s="7">
        <f>1+6+13</f>
        <v>20</v>
      </c>
      <c r="I11" s="5" t="s">
        <v>166</v>
      </c>
      <c r="J11" s="5">
        <v>3</v>
      </c>
    </row>
    <row r="12" spans="1:14" x14ac:dyDescent="0.25">
      <c r="A12" s="7" t="s">
        <v>119</v>
      </c>
      <c r="B12" s="7">
        <v>8</v>
      </c>
      <c r="E12" s="5" t="s">
        <v>39</v>
      </c>
      <c r="F12" s="5">
        <v>20</v>
      </c>
      <c r="I12" s="2" t="s">
        <v>172</v>
      </c>
      <c r="J12" s="2">
        <v>3</v>
      </c>
    </row>
    <row r="13" spans="1:14" x14ac:dyDescent="0.25">
      <c r="A13" s="7" t="s">
        <v>67</v>
      </c>
      <c r="B13" s="7">
        <v>7</v>
      </c>
      <c r="E13" s="7" t="s">
        <v>70</v>
      </c>
      <c r="F13" s="7">
        <f>9+4+7</f>
        <v>20</v>
      </c>
      <c r="I13" s="2" t="s">
        <v>31</v>
      </c>
      <c r="J13" s="2">
        <v>3</v>
      </c>
    </row>
    <row r="14" spans="1:14" x14ac:dyDescent="0.25">
      <c r="A14" s="5" t="s">
        <v>174</v>
      </c>
      <c r="B14" s="5">
        <v>7</v>
      </c>
      <c r="E14" s="5" t="s">
        <v>55</v>
      </c>
      <c r="F14" s="5">
        <v>19</v>
      </c>
      <c r="I14" s="5" t="s">
        <v>158</v>
      </c>
      <c r="J14" s="5">
        <v>2</v>
      </c>
    </row>
    <row r="15" spans="1:14" x14ac:dyDescent="0.25">
      <c r="A15" s="7" t="s">
        <v>33</v>
      </c>
      <c r="B15" s="7">
        <v>7</v>
      </c>
      <c r="E15" s="8" t="s">
        <v>69</v>
      </c>
      <c r="F15" s="8">
        <f>3+8+7+1</f>
        <v>19</v>
      </c>
      <c r="I15" s="2" t="s">
        <v>167</v>
      </c>
      <c r="J15" s="2">
        <v>2</v>
      </c>
    </row>
    <row r="16" spans="1:14" x14ac:dyDescent="0.25">
      <c r="A16" s="5" t="s">
        <v>190</v>
      </c>
      <c r="B16" s="5">
        <v>7</v>
      </c>
      <c r="E16" s="7" t="s">
        <v>27</v>
      </c>
      <c r="F16" s="7">
        <v>19</v>
      </c>
      <c r="I16" s="5" t="s">
        <v>175</v>
      </c>
      <c r="J16" s="5">
        <v>2</v>
      </c>
    </row>
    <row r="17" spans="1:10" x14ac:dyDescent="0.25">
      <c r="A17" s="5" t="s">
        <v>32</v>
      </c>
      <c r="B17" s="5">
        <v>6</v>
      </c>
      <c r="E17" s="2" t="s">
        <v>111</v>
      </c>
      <c r="F17" s="2">
        <v>18</v>
      </c>
      <c r="I17" s="2" t="s">
        <v>187</v>
      </c>
      <c r="J17" s="2">
        <v>2</v>
      </c>
    </row>
    <row r="18" spans="1:10" x14ac:dyDescent="0.25">
      <c r="A18" s="5" t="s">
        <v>83</v>
      </c>
      <c r="B18" s="5">
        <v>5</v>
      </c>
      <c r="E18" s="5" t="s">
        <v>151</v>
      </c>
      <c r="F18" s="5">
        <v>17</v>
      </c>
      <c r="I18" s="2" t="s">
        <v>205</v>
      </c>
      <c r="J18" s="2">
        <v>2</v>
      </c>
    </row>
    <row r="19" spans="1:10" x14ac:dyDescent="0.25">
      <c r="A19" s="5" t="s">
        <v>88</v>
      </c>
      <c r="B19" s="5">
        <v>5</v>
      </c>
      <c r="E19" s="5" t="s">
        <v>41</v>
      </c>
      <c r="F19" s="5">
        <v>16</v>
      </c>
      <c r="I19" s="2" t="s">
        <v>210</v>
      </c>
      <c r="J19" s="2">
        <v>1</v>
      </c>
    </row>
    <row r="20" spans="1:10" x14ac:dyDescent="0.25">
      <c r="A20" s="5" t="s">
        <v>64</v>
      </c>
      <c r="B20" s="5">
        <v>4</v>
      </c>
      <c r="E20" s="7" t="s">
        <v>207</v>
      </c>
      <c r="F20" s="7">
        <f>6+2+7</f>
        <v>15</v>
      </c>
      <c r="I20" s="2" t="s">
        <v>197</v>
      </c>
      <c r="J20" s="2">
        <v>1</v>
      </c>
    </row>
    <row r="21" spans="1:10" x14ac:dyDescent="0.25">
      <c r="A21" s="7" t="s">
        <v>84</v>
      </c>
      <c r="B21" s="7">
        <v>4</v>
      </c>
      <c r="E21" s="5" t="s">
        <v>149</v>
      </c>
      <c r="F21" s="5">
        <v>13</v>
      </c>
      <c r="I21" s="2" t="s">
        <v>114</v>
      </c>
      <c r="J21" s="2">
        <v>1</v>
      </c>
    </row>
    <row r="22" spans="1:10" x14ac:dyDescent="0.25">
      <c r="A22" s="2" t="s">
        <v>92</v>
      </c>
      <c r="B22" s="2">
        <v>4</v>
      </c>
      <c r="E22" s="8" t="s">
        <v>58</v>
      </c>
      <c r="F22" s="8">
        <f>3+5+4+1</f>
        <v>13</v>
      </c>
      <c r="I22" s="2" t="s">
        <v>115</v>
      </c>
      <c r="J22" s="2">
        <v>1</v>
      </c>
    </row>
    <row r="23" spans="1:10" x14ac:dyDescent="0.25">
      <c r="A23" t="s">
        <v>35</v>
      </c>
      <c r="B23">
        <v>3</v>
      </c>
      <c r="E23" s="5" t="s">
        <v>56</v>
      </c>
      <c r="F23" s="5">
        <f>5+7</f>
        <v>12</v>
      </c>
      <c r="I23" s="2" t="s">
        <v>213</v>
      </c>
      <c r="J23" s="2">
        <v>1</v>
      </c>
    </row>
    <row r="24" spans="1:10" x14ac:dyDescent="0.25">
      <c r="A24" s="2" t="s">
        <v>16</v>
      </c>
      <c r="B24" s="2">
        <v>3</v>
      </c>
      <c r="E24" s="5" t="s">
        <v>78</v>
      </c>
      <c r="F24" s="5">
        <v>12</v>
      </c>
      <c r="I24" s="2" t="s">
        <v>168</v>
      </c>
      <c r="J24" s="2">
        <v>1</v>
      </c>
    </row>
    <row r="25" spans="1:10" x14ac:dyDescent="0.25">
      <c r="A25" t="s">
        <v>45</v>
      </c>
      <c r="B25">
        <v>3</v>
      </c>
      <c r="E25" s="5" t="s">
        <v>150</v>
      </c>
      <c r="F25" s="5">
        <v>10</v>
      </c>
      <c r="I25" s="2" t="s">
        <v>68</v>
      </c>
      <c r="J25" s="2">
        <v>1</v>
      </c>
    </row>
    <row r="26" spans="1:10" x14ac:dyDescent="0.25">
      <c r="A26" s="5" t="s">
        <v>59</v>
      </c>
      <c r="B26" s="5">
        <v>3</v>
      </c>
      <c r="E26" s="7" t="s">
        <v>18</v>
      </c>
      <c r="F26" s="7">
        <v>10</v>
      </c>
      <c r="I26" s="2" t="s">
        <v>170</v>
      </c>
      <c r="J26" s="2">
        <v>1</v>
      </c>
    </row>
    <row r="27" spans="1:10" x14ac:dyDescent="0.25">
      <c r="A27" s="5" t="s">
        <v>65</v>
      </c>
      <c r="B27" s="5">
        <v>3</v>
      </c>
      <c r="E27" s="5" t="s">
        <v>140</v>
      </c>
      <c r="F27" s="5">
        <v>9</v>
      </c>
      <c r="I27" s="2" t="s">
        <v>199</v>
      </c>
      <c r="J27" s="2">
        <v>1</v>
      </c>
    </row>
    <row r="28" spans="1:10" x14ac:dyDescent="0.25">
      <c r="A28" s="5" t="s">
        <v>79</v>
      </c>
      <c r="B28" s="5">
        <v>3</v>
      </c>
      <c r="E28" s="5" t="s">
        <v>139</v>
      </c>
      <c r="F28" s="5">
        <v>8</v>
      </c>
      <c r="I28" s="2" t="s">
        <v>125</v>
      </c>
      <c r="J28" s="2">
        <v>1</v>
      </c>
    </row>
    <row r="29" spans="1:10" x14ac:dyDescent="0.25">
      <c r="A29" s="5" t="s">
        <v>89</v>
      </c>
      <c r="B29" s="5">
        <v>3</v>
      </c>
      <c r="E29" s="4" t="s">
        <v>15</v>
      </c>
      <c r="F29" s="4">
        <f>4+1+1+1+1</f>
        <v>8</v>
      </c>
      <c r="I29" s="2" t="s">
        <v>182</v>
      </c>
      <c r="J29" s="2">
        <v>1</v>
      </c>
    </row>
    <row r="30" spans="1:10" x14ac:dyDescent="0.25">
      <c r="A30" t="s">
        <v>101</v>
      </c>
      <c r="B30">
        <v>2</v>
      </c>
      <c r="E30" s="7" t="s">
        <v>20</v>
      </c>
      <c r="F30" s="7">
        <f>1+6+1</f>
        <v>8</v>
      </c>
      <c r="I30" s="2" t="s">
        <v>184</v>
      </c>
      <c r="J30" s="2">
        <v>1</v>
      </c>
    </row>
    <row r="31" spans="1:10" x14ac:dyDescent="0.25">
      <c r="A31" s="2" t="s">
        <v>44</v>
      </c>
      <c r="B31" s="2">
        <v>2</v>
      </c>
      <c r="E31" s="7" t="s">
        <v>116</v>
      </c>
      <c r="F31" s="7">
        <v>8</v>
      </c>
      <c r="I31" s="2" t="s">
        <v>203</v>
      </c>
      <c r="J31" s="2">
        <v>1</v>
      </c>
    </row>
    <row r="32" spans="1:10" x14ac:dyDescent="0.25">
      <c r="A32" s="2" t="s">
        <v>48</v>
      </c>
      <c r="B32" s="2">
        <v>2</v>
      </c>
      <c r="E32" s="5" t="s">
        <v>75</v>
      </c>
      <c r="F32" s="5">
        <v>8</v>
      </c>
      <c r="I32" s="2" t="s">
        <v>98</v>
      </c>
      <c r="J32" s="2">
        <v>1</v>
      </c>
    </row>
    <row r="33" spans="1:10" x14ac:dyDescent="0.25">
      <c r="A33" s="2" t="s">
        <v>52</v>
      </c>
      <c r="B33" s="2">
        <v>2</v>
      </c>
      <c r="E33" s="5" t="s">
        <v>109</v>
      </c>
      <c r="F33" s="5">
        <v>7</v>
      </c>
      <c r="I33" s="2" t="s">
        <v>188</v>
      </c>
      <c r="J33" s="2">
        <v>1</v>
      </c>
    </row>
    <row r="34" spans="1:10" x14ac:dyDescent="0.25">
      <c r="A34" s="2" t="s">
        <v>53</v>
      </c>
      <c r="B34" s="2">
        <v>2</v>
      </c>
      <c r="E34" s="5" t="s">
        <v>63</v>
      </c>
      <c r="F34" s="5">
        <v>7</v>
      </c>
      <c r="I34" s="2"/>
      <c r="J34" s="2"/>
    </row>
    <row r="35" spans="1:10" x14ac:dyDescent="0.25">
      <c r="A35" s="5" t="s">
        <v>57</v>
      </c>
      <c r="B35" s="5">
        <v>2</v>
      </c>
      <c r="E35" s="8" t="s">
        <v>77</v>
      </c>
      <c r="F35" s="8">
        <f>1+4+1+1</f>
        <v>7</v>
      </c>
      <c r="I35" s="2"/>
      <c r="J35" s="2"/>
    </row>
    <row r="36" spans="1:10" x14ac:dyDescent="0.25">
      <c r="A36" s="2" t="s">
        <v>21</v>
      </c>
      <c r="B36" s="2">
        <v>2</v>
      </c>
      <c r="E36" s="5" t="s">
        <v>80</v>
      </c>
      <c r="F36" s="5">
        <v>7</v>
      </c>
      <c r="I36" s="2"/>
      <c r="J36" s="2"/>
    </row>
    <row r="37" spans="1:10" x14ac:dyDescent="0.25">
      <c r="A37" s="2" t="s">
        <v>66</v>
      </c>
      <c r="B37" s="2">
        <v>2</v>
      </c>
      <c r="E37" s="5" t="s">
        <v>42</v>
      </c>
      <c r="F37" s="5">
        <v>6</v>
      </c>
      <c r="I37" s="2"/>
      <c r="J37" s="2"/>
    </row>
    <row r="38" spans="1:10" x14ac:dyDescent="0.25">
      <c r="A38" s="2" t="s">
        <v>71</v>
      </c>
      <c r="B38" s="2">
        <v>2</v>
      </c>
      <c r="E38" s="5" t="s">
        <v>162</v>
      </c>
      <c r="F38" s="5">
        <v>6</v>
      </c>
      <c r="I38" s="2"/>
      <c r="J38" s="2"/>
    </row>
    <row r="39" spans="1:10" x14ac:dyDescent="0.25">
      <c r="A39" s="2" t="s">
        <v>124</v>
      </c>
      <c r="B39" s="2">
        <v>2</v>
      </c>
      <c r="E39" s="8" t="s">
        <v>26</v>
      </c>
      <c r="F39" s="8">
        <f>1+2+2+1</f>
        <v>6</v>
      </c>
      <c r="I39" s="5" t="s">
        <v>214</v>
      </c>
      <c r="J39" s="2"/>
    </row>
    <row r="40" spans="1:10" x14ac:dyDescent="0.25">
      <c r="A40" s="2" t="s">
        <v>131</v>
      </c>
      <c r="B40" s="2">
        <v>2</v>
      </c>
      <c r="E40" s="5" t="s">
        <v>211</v>
      </c>
      <c r="F40" s="5">
        <v>5</v>
      </c>
      <c r="I40" s="7" t="s">
        <v>215</v>
      </c>
      <c r="J40" s="2"/>
    </row>
    <row r="41" spans="1:10" x14ac:dyDescent="0.25">
      <c r="A41" s="2" t="s">
        <v>185</v>
      </c>
      <c r="B41" s="2">
        <v>2</v>
      </c>
      <c r="E41" s="5" t="s">
        <v>39</v>
      </c>
      <c r="F41" s="5">
        <v>5</v>
      </c>
      <c r="I41" s="8" t="s">
        <v>218</v>
      </c>
    </row>
    <row r="42" spans="1:10" x14ac:dyDescent="0.25">
      <c r="A42" s="5" t="s">
        <v>94</v>
      </c>
      <c r="B42" s="5">
        <v>2</v>
      </c>
      <c r="E42" s="2" t="s">
        <v>212</v>
      </c>
      <c r="F42" s="2">
        <v>5</v>
      </c>
      <c r="I42" s="4" t="s">
        <v>216</v>
      </c>
    </row>
    <row r="43" spans="1:10" x14ac:dyDescent="0.25">
      <c r="A43" s="2" t="s">
        <v>191</v>
      </c>
      <c r="B43" s="2">
        <v>2</v>
      </c>
      <c r="E43" s="5" t="s">
        <v>106</v>
      </c>
      <c r="F43" s="5">
        <v>4</v>
      </c>
    </row>
    <row r="44" spans="1:10" x14ac:dyDescent="0.25">
      <c r="A44" t="s">
        <v>10</v>
      </c>
      <c r="B44">
        <v>1</v>
      </c>
      <c r="E44" s="2" t="s">
        <v>153</v>
      </c>
      <c r="F44" s="2">
        <v>4</v>
      </c>
    </row>
    <row r="45" spans="1:10" x14ac:dyDescent="0.25">
      <c r="A45" t="s">
        <v>100</v>
      </c>
      <c r="B45">
        <v>1</v>
      </c>
      <c r="E45" s="7" t="s">
        <v>24</v>
      </c>
      <c r="F45" s="7">
        <v>4</v>
      </c>
    </row>
    <row r="46" spans="1:10" x14ac:dyDescent="0.25">
      <c r="A46" s="2" t="s">
        <v>38</v>
      </c>
      <c r="B46" s="2">
        <v>1</v>
      </c>
      <c r="E46" s="5" t="s">
        <v>82</v>
      </c>
      <c r="F46" s="5">
        <v>4</v>
      </c>
    </row>
    <row r="47" spans="1:10" x14ac:dyDescent="0.25">
      <c r="A47" s="2" t="s">
        <v>104</v>
      </c>
      <c r="B47" s="2">
        <v>1</v>
      </c>
      <c r="E47" s="2" t="s">
        <v>132</v>
      </c>
      <c r="F47" s="2">
        <v>4</v>
      </c>
    </row>
    <row r="48" spans="1:10" x14ac:dyDescent="0.25">
      <c r="A48" s="2" t="s">
        <v>50</v>
      </c>
      <c r="B48" s="2">
        <v>1</v>
      </c>
      <c r="E48" s="5" t="s">
        <v>181</v>
      </c>
      <c r="F48" s="5">
        <v>4</v>
      </c>
    </row>
    <row r="49" spans="1:6" x14ac:dyDescent="0.25">
      <c r="A49" s="2" t="s">
        <v>51</v>
      </c>
      <c r="B49" s="2">
        <v>1</v>
      </c>
      <c r="E49" s="5" t="s">
        <v>102</v>
      </c>
      <c r="F49" s="5">
        <v>3</v>
      </c>
    </row>
    <row r="50" spans="1:6" x14ac:dyDescent="0.25">
      <c r="A50" s="2" t="s">
        <v>110</v>
      </c>
      <c r="B50" s="2">
        <v>1</v>
      </c>
      <c r="E50" s="5" t="s">
        <v>14</v>
      </c>
      <c r="F50" s="5">
        <v>3</v>
      </c>
    </row>
    <row r="51" spans="1:6" x14ac:dyDescent="0.25">
      <c r="A51" s="2" t="s">
        <v>19</v>
      </c>
      <c r="B51" s="2">
        <v>1</v>
      </c>
      <c r="E51" s="5" t="s">
        <v>144</v>
      </c>
      <c r="F51" s="5">
        <v>3</v>
      </c>
    </row>
    <row r="52" spans="1:6" x14ac:dyDescent="0.25">
      <c r="A52" s="2" t="s">
        <v>112</v>
      </c>
      <c r="B52" s="2">
        <v>1</v>
      </c>
      <c r="E52" s="5" t="s">
        <v>147</v>
      </c>
      <c r="F52" s="5">
        <v>3</v>
      </c>
    </row>
    <row r="53" spans="1:6" x14ac:dyDescent="0.25">
      <c r="A53" s="2" t="s">
        <v>159</v>
      </c>
      <c r="B53" s="2">
        <v>1</v>
      </c>
      <c r="E53" s="5" t="s">
        <v>43</v>
      </c>
      <c r="F53" s="5">
        <v>3</v>
      </c>
    </row>
    <row r="54" spans="1:6" x14ac:dyDescent="0.25">
      <c r="A54" s="2" t="s">
        <v>62</v>
      </c>
      <c r="B54" s="2">
        <v>1</v>
      </c>
      <c r="E54" s="2" t="s">
        <v>47</v>
      </c>
      <c r="F54" s="2">
        <v>3</v>
      </c>
    </row>
    <row r="55" spans="1:6" x14ac:dyDescent="0.25">
      <c r="A55" t="s">
        <v>117</v>
      </c>
      <c r="B55">
        <v>1</v>
      </c>
      <c r="E55" s="2" t="s">
        <v>148</v>
      </c>
      <c r="F55" s="2">
        <v>3</v>
      </c>
    </row>
    <row r="56" spans="1:6" x14ac:dyDescent="0.25">
      <c r="A56" s="2" t="s">
        <v>120</v>
      </c>
      <c r="B56" s="2">
        <v>1</v>
      </c>
      <c r="E56" s="2" t="s">
        <v>195</v>
      </c>
      <c r="F56" s="2">
        <v>3</v>
      </c>
    </row>
    <row r="57" spans="1:6" x14ac:dyDescent="0.25">
      <c r="A57" s="2" t="s">
        <v>169</v>
      </c>
      <c r="B57" s="2">
        <v>1</v>
      </c>
      <c r="E57" s="5" t="s">
        <v>63</v>
      </c>
      <c r="F57" s="5">
        <v>3</v>
      </c>
    </row>
    <row r="58" spans="1:6" x14ac:dyDescent="0.25">
      <c r="A58" s="2" t="s">
        <v>122</v>
      </c>
      <c r="B58" s="2">
        <v>1</v>
      </c>
      <c r="E58" s="2" t="s">
        <v>121</v>
      </c>
      <c r="F58" s="2">
        <v>3</v>
      </c>
    </row>
    <row r="59" spans="1:6" x14ac:dyDescent="0.25">
      <c r="A59" s="2" t="s">
        <v>123</v>
      </c>
      <c r="B59" s="2">
        <v>1</v>
      </c>
      <c r="E59" s="5" t="s">
        <v>171</v>
      </c>
      <c r="F59" s="5">
        <v>3</v>
      </c>
    </row>
    <row r="60" spans="1:6" x14ac:dyDescent="0.25">
      <c r="A60" s="2" t="s">
        <v>74</v>
      </c>
      <c r="B60" s="2">
        <v>1</v>
      </c>
      <c r="E60" s="2" t="s">
        <v>130</v>
      </c>
      <c r="F60" s="2">
        <v>3</v>
      </c>
    </row>
    <row r="61" spans="1:6" x14ac:dyDescent="0.25">
      <c r="A61" s="2" t="s">
        <v>29</v>
      </c>
      <c r="B61" s="2">
        <v>1</v>
      </c>
      <c r="E61" s="5" t="s">
        <v>142</v>
      </c>
      <c r="F61" s="5">
        <v>2</v>
      </c>
    </row>
    <row r="62" spans="1:6" x14ac:dyDescent="0.25">
      <c r="A62" t="s">
        <v>126</v>
      </c>
      <c r="B62">
        <v>1</v>
      </c>
      <c r="E62" s="2" t="s">
        <v>143</v>
      </c>
      <c r="F62" s="2">
        <v>2</v>
      </c>
    </row>
    <row r="63" spans="1:6" x14ac:dyDescent="0.25">
      <c r="A63" t="s">
        <v>128</v>
      </c>
      <c r="B63">
        <v>1</v>
      </c>
      <c r="E63" s="5" t="s">
        <v>36</v>
      </c>
      <c r="F63" s="5">
        <v>2</v>
      </c>
    </row>
    <row r="64" spans="1:6" x14ac:dyDescent="0.25">
      <c r="A64" s="2" t="s">
        <v>85</v>
      </c>
      <c r="B64" s="2">
        <v>1</v>
      </c>
      <c r="E64" s="2" t="s">
        <v>37</v>
      </c>
      <c r="F64" s="2">
        <v>2</v>
      </c>
    </row>
    <row r="65" spans="1:6" x14ac:dyDescent="0.25">
      <c r="A65" s="2" t="s">
        <v>87</v>
      </c>
      <c r="B65" s="2">
        <v>1</v>
      </c>
      <c r="E65" s="2" t="s">
        <v>107</v>
      </c>
      <c r="F65" s="2">
        <v>2</v>
      </c>
    </row>
    <row r="66" spans="1:6" x14ac:dyDescent="0.25">
      <c r="A66" s="2" t="s">
        <v>90</v>
      </c>
      <c r="B66" s="2">
        <v>1</v>
      </c>
      <c r="E66" s="5" t="s">
        <v>108</v>
      </c>
      <c r="F66" s="5">
        <v>2</v>
      </c>
    </row>
    <row r="67" spans="1:6" x14ac:dyDescent="0.25">
      <c r="A67" s="2" t="s">
        <v>95</v>
      </c>
      <c r="B67" s="2">
        <v>1</v>
      </c>
      <c r="E67" s="2" t="s">
        <v>161</v>
      </c>
      <c r="F67" s="2">
        <v>2</v>
      </c>
    </row>
    <row r="68" spans="1:6" x14ac:dyDescent="0.25">
      <c r="A68" s="2" t="s">
        <v>204</v>
      </c>
      <c r="B68" s="2">
        <v>1</v>
      </c>
      <c r="E68" s="2" t="s">
        <v>61</v>
      </c>
      <c r="F68" s="2">
        <v>2</v>
      </c>
    </row>
    <row r="69" spans="1:6" x14ac:dyDescent="0.25">
      <c r="A69" s="2" t="s">
        <v>136</v>
      </c>
      <c r="B69" s="2">
        <v>1</v>
      </c>
      <c r="E69" s="5" t="s">
        <v>178</v>
      </c>
      <c r="F69" s="5">
        <v>2</v>
      </c>
    </row>
    <row r="70" spans="1:6" x14ac:dyDescent="0.25">
      <c r="A70" s="2" t="s">
        <v>137</v>
      </c>
      <c r="B70" s="2">
        <v>1</v>
      </c>
      <c r="E70" s="5" t="s">
        <v>179</v>
      </c>
      <c r="F70" s="5">
        <v>2</v>
      </c>
    </row>
    <row r="71" spans="1:6" x14ac:dyDescent="0.25">
      <c r="A71" t="s">
        <v>34</v>
      </c>
      <c r="B71">
        <v>1</v>
      </c>
      <c r="E71" s="2" t="s">
        <v>138</v>
      </c>
      <c r="F71" s="2">
        <v>2</v>
      </c>
    </row>
    <row r="72" spans="1:6" x14ac:dyDescent="0.25">
      <c r="A72" s="2" t="s">
        <v>96</v>
      </c>
      <c r="B72" s="2">
        <v>1</v>
      </c>
      <c r="E72" s="2" t="s">
        <v>145</v>
      </c>
      <c r="F72" s="2">
        <v>1</v>
      </c>
    </row>
    <row r="73" spans="1:6" x14ac:dyDescent="0.25">
      <c r="A73" s="2" t="s">
        <v>97</v>
      </c>
      <c r="B73" s="2">
        <v>1</v>
      </c>
      <c r="E73" s="2" t="s">
        <v>146</v>
      </c>
      <c r="F73" s="2">
        <v>1</v>
      </c>
    </row>
    <row r="74" spans="1:6" x14ac:dyDescent="0.25">
      <c r="E74" s="2" t="s">
        <v>46</v>
      </c>
      <c r="F74" s="2">
        <v>1</v>
      </c>
    </row>
    <row r="75" spans="1:6" x14ac:dyDescent="0.25">
      <c r="E75" s="2" t="s">
        <v>49</v>
      </c>
      <c r="F75" s="2">
        <v>1</v>
      </c>
    </row>
    <row r="76" spans="1:6" x14ac:dyDescent="0.25">
      <c r="E76" s="2" t="s">
        <v>192</v>
      </c>
      <c r="F76" s="2">
        <v>1</v>
      </c>
    </row>
    <row r="77" spans="1:6" x14ac:dyDescent="0.25">
      <c r="E77" s="2" t="s">
        <v>208</v>
      </c>
      <c r="F77" s="2">
        <v>1</v>
      </c>
    </row>
    <row r="78" spans="1:6" x14ac:dyDescent="0.25">
      <c r="E78" s="2" t="s">
        <v>17</v>
      </c>
      <c r="F78" s="2">
        <v>1</v>
      </c>
    </row>
    <row r="79" spans="1:6" x14ac:dyDescent="0.25">
      <c r="E79" s="2" t="s">
        <v>194</v>
      </c>
      <c r="F79" s="2">
        <v>1</v>
      </c>
    </row>
    <row r="80" spans="1:6" x14ac:dyDescent="0.25">
      <c r="E80" s="2" t="s">
        <v>196</v>
      </c>
      <c r="F80" s="2">
        <v>1</v>
      </c>
    </row>
    <row r="81" spans="5:6" x14ac:dyDescent="0.25">
      <c r="E81" s="2" t="s">
        <v>22</v>
      </c>
      <c r="F81" s="2">
        <v>1</v>
      </c>
    </row>
    <row r="82" spans="5:6" x14ac:dyDescent="0.25">
      <c r="E82" s="2" t="s">
        <v>23</v>
      </c>
      <c r="F82" s="2">
        <v>1</v>
      </c>
    </row>
    <row r="83" spans="5:6" x14ac:dyDescent="0.25">
      <c r="E83" s="2" t="s">
        <v>165</v>
      </c>
      <c r="F83" s="2">
        <v>1</v>
      </c>
    </row>
    <row r="84" spans="5:6" x14ac:dyDescent="0.25">
      <c r="E84" s="2" t="s">
        <v>25</v>
      </c>
      <c r="F84" s="2">
        <v>1</v>
      </c>
    </row>
    <row r="85" spans="5:6" x14ac:dyDescent="0.25">
      <c r="E85" s="2" t="s">
        <v>76</v>
      </c>
      <c r="F85" s="2">
        <v>1</v>
      </c>
    </row>
    <row r="86" spans="5:6" x14ac:dyDescent="0.25">
      <c r="E86" s="2" t="s">
        <v>28</v>
      </c>
      <c r="F86" s="2">
        <v>1</v>
      </c>
    </row>
    <row r="87" spans="5:6" x14ac:dyDescent="0.25">
      <c r="E87" s="2" t="s">
        <v>81</v>
      </c>
      <c r="F87" s="2">
        <v>1</v>
      </c>
    </row>
    <row r="88" spans="5:6" x14ac:dyDescent="0.25">
      <c r="E88" s="2" t="s">
        <v>129</v>
      </c>
      <c r="F88" s="2">
        <v>1</v>
      </c>
    </row>
    <row r="89" spans="5:6" x14ac:dyDescent="0.25">
      <c r="E89" s="2" t="s">
        <v>86</v>
      </c>
      <c r="F89" s="2">
        <v>1</v>
      </c>
    </row>
    <row r="90" spans="5:6" x14ac:dyDescent="0.25">
      <c r="E90" s="2" t="s">
        <v>180</v>
      </c>
      <c r="F90" s="2">
        <v>1</v>
      </c>
    </row>
    <row r="91" spans="5:6" x14ac:dyDescent="0.25">
      <c r="E91" s="2" t="s">
        <v>133</v>
      </c>
      <c r="F91" s="2">
        <v>1</v>
      </c>
    </row>
    <row r="92" spans="5:6" x14ac:dyDescent="0.25">
      <c r="E92" s="2" t="s">
        <v>134</v>
      </c>
      <c r="F92" s="2">
        <v>1</v>
      </c>
    </row>
    <row r="93" spans="5:6" x14ac:dyDescent="0.25">
      <c r="E93" s="2" t="s">
        <v>93</v>
      </c>
      <c r="F93" s="2">
        <v>1</v>
      </c>
    </row>
    <row r="94" spans="5:6" x14ac:dyDescent="0.25">
      <c r="E94" s="2" t="s">
        <v>189</v>
      </c>
      <c r="F94" s="2">
        <v>1</v>
      </c>
    </row>
    <row r="95" spans="5:6" x14ac:dyDescent="0.25">
      <c r="E95" s="2" t="s">
        <v>12</v>
      </c>
      <c r="F95" s="2">
        <v>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43823-9C4E-4147-825A-A9CEDACAA71C}">
  <dimension ref="A1:AM97"/>
  <sheetViews>
    <sheetView zoomScale="70" zoomScaleNormal="70" workbookViewId="0"/>
  </sheetViews>
  <sheetFormatPr baseColWidth="10" defaultRowHeight="15" x14ac:dyDescent="0.25"/>
  <cols>
    <col min="1" max="1" width="14.7109375" customWidth="1"/>
    <col min="2" max="3" width="7" customWidth="1"/>
    <col min="12" max="12" width="19" customWidth="1"/>
    <col min="13" max="13" width="5" customWidth="1"/>
    <col min="23" max="23" width="30" customWidth="1"/>
    <col min="24" max="24" width="8.5703125" customWidth="1"/>
    <col min="33" max="33" width="30.85546875" customWidth="1"/>
    <col min="34" max="34" width="5.28515625" customWidth="1"/>
  </cols>
  <sheetData>
    <row r="1" spans="1:39" ht="15.75" x14ac:dyDescent="0.25">
      <c r="A1" s="1" t="s">
        <v>5</v>
      </c>
      <c r="L1" s="1" t="s">
        <v>232</v>
      </c>
      <c r="W1" s="1" t="s">
        <v>7</v>
      </c>
      <c r="AG1" s="1" t="s">
        <v>8</v>
      </c>
    </row>
    <row r="2" spans="1:39" ht="15.75" x14ac:dyDescent="0.25">
      <c r="A2" s="1" t="s">
        <v>233</v>
      </c>
      <c r="L2" s="1" t="s">
        <v>233</v>
      </c>
      <c r="W2" s="1" t="s">
        <v>233</v>
      </c>
      <c r="Z2" s="12" t="s">
        <v>7</v>
      </c>
      <c r="AG2" s="1" t="s">
        <v>233</v>
      </c>
      <c r="AJ2" s="12" t="s">
        <v>8</v>
      </c>
    </row>
    <row r="3" spans="1:39" x14ac:dyDescent="0.25">
      <c r="A3" s="4" t="s">
        <v>9</v>
      </c>
      <c r="B3" s="4">
        <f>96+122+86+81+10</f>
        <v>395</v>
      </c>
      <c r="E3" s="12" t="s">
        <v>5</v>
      </c>
      <c r="L3" s="2" t="s">
        <v>12</v>
      </c>
      <c r="M3" s="2">
        <v>1</v>
      </c>
      <c r="O3" s="12" t="s">
        <v>6</v>
      </c>
      <c r="W3" s="5" t="s">
        <v>152</v>
      </c>
      <c r="X3" s="5">
        <f>23+35</f>
        <v>58</v>
      </c>
      <c r="Z3" s="12" t="s">
        <v>220</v>
      </c>
      <c r="AC3" s="12" t="s">
        <v>227</v>
      </c>
      <c r="AD3" s="12"/>
      <c r="AG3" s="2" t="s">
        <v>156</v>
      </c>
      <c r="AH3" s="2">
        <v>3</v>
      </c>
      <c r="AJ3" s="12" t="s">
        <v>231</v>
      </c>
    </row>
    <row r="4" spans="1:39" x14ac:dyDescent="0.25">
      <c r="A4" s="5" t="s">
        <v>99</v>
      </c>
      <c r="B4" s="5">
        <v>10</v>
      </c>
      <c r="E4" s="12" t="s">
        <v>219</v>
      </c>
      <c r="H4" s="12" t="s">
        <v>223</v>
      </c>
      <c r="L4" s="4" t="s">
        <v>141</v>
      </c>
      <c r="M4" s="4">
        <f>20+26+3+4+1</f>
        <v>54</v>
      </c>
      <c r="O4" s="12" t="s">
        <v>220</v>
      </c>
      <c r="R4" s="12" t="s">
        <v>227</v>
      </c>
      <c r="S4" s="12"/>
      <c r="W4" s="2" t="s">
        <v>193</v>
      </c>
      <c r="X4" s="2">
        <v>6</v>
      </c>
      <c r="Z4" s="5" t="s">
        <v>152</v>
      </c>
      <c r="AA4" s="5">
        <f>23+35</f>
        <v>58</v>
      </c>
      <c r="AC4" s="2" t="s">
        <v>210</v>
      </c>
      <c r="AD4" s="2">
        <v>1</v>
      </c>
      <c r="AG4" s="5" t="s">
        <v>173</v>
      </c>
      <c r="AH4" s="5">
        <v>4</v>
      </c>
      <c r="AJ4" s="2" t="s">
        <v>156</v>
      </c>
      <c r="AK4" s="2">
        <v>3</v>
      </c>
    </row>
    <row r="5" spans="1:39" x14ac:dyDescent="0.25">
      <c r="A5" s="4" t="s">
        <v>11</v>
      </c>
      <c r="B5" s="4">
        <f>35+39+18+23+6</f>
        <v>121</v>
      </c>
      <c r="E5" s="4" t="s">
        <v>9</v>
      </c>
      <c r="F5" s="4">
        <f>96+122+86+81+10</f>
        <v>395</v>
      </c>
      <c r="H5" t="s">
        <v>100</v>
      </c>
      <c r="I5">
        <v>1</v>
      </c>
      <c r="L5" s="5" t="s">
        <v>140</v>
      </c>
      <c r="M5" s="5">
        <v>9</v>
      </c>
      <c r="O5" s="5" t="s">
        <v>42</v>
      </c>
      <c r="P5" s="5">
        <v>6</v>
      </c>
      <c r="R5" s="5" t="s">
        <v>140</v>
      </c>
      <c r="S5" s="5">
        <v>9</v>
      </c>
      <c r="W5" s="2" t="s">
        <v>210</v>
      </c>
      <c r="X5" s="2">
        <v>1</v>
      </c>
      <c r="Z5" s="2" t="s">
        <v>193</v>
      </c>
      <c r="AA5" s="2">
        <v>6</v>
      </c>
      <c r="AC5" s="2" t="s">
        <v>197</v>
      </c>
      <c r="AD5" s="2">
        <v>1</v>
      </c>
      <c r="AG5" s="2" t="s">
        <v>209</v>
      </c>
      <c r="AH5" s="2">
        <v>1</v>
      </c>
      <c r="AJ5" s="2" t="s">
        <v>209</v>
      </c>
      <c r="AK5" s="2">
        <v>1</v>
      </c>
    </row>
    <row r="6" spans="1:39" x14ac:dyDescent="0.25">
      <c r="A6" t="s">
        <v>10</v>
      </c>
      <c r="B6">
        <v>1</v>
      </c>
      <c r="E6" s="4" t="s">
        <v>11</v>
      </c>
      <c r="F6" s="4">
        <f>35+39+18+23+6</f>
        <v>121</v>
      </c>
      <c r="H6" s="2" t="s">
        <v>104</v>
      </c>
      <c r="I6" s="2">
        <v>1</v>
      </c>
      <c r="J6" s="2"/>
      <c r="K6" s="2"/>
      <c r="L6" s="5" t="s">
        <v>142</v>
      </c>
      <c r="M6" s="5">
        <v>2</v>
      </c>
      <c r="O6" s="2" t="s">
        <v>61</v>
      </c>
      <c r="P6" s="2">
        <v>2</v>
      </c>
      <c r="R6" s="5" t="s">
        <v>102</v>
      </c>
      <c r="S6" s="5">
        <v>3</v>
      </c>
      <c r="W6" s="2" t="s">
        <v>113</v>
      </c>
      <c r="X6" s="2">
        <v>4</v>
      </c>
      <c r="Z6" s="2" t="s">
        <v>113</v>
      </c>
      <c r="AA6" s="2">
        <v>4</v>
      </c>
      <c r="AC6" s="5" t="s">
        <v>158</v>
      </c>
      <c r="AD6" s="5">
        <v>2</v>
      </c>
      <c r="AG6" s="2" t="s">
        <v>135</v>
      </c>
      <c r="AH6" s="2">
        <v>1</v>
      </c>
      <c r="AJ6" s="2" t="s">
        <v>202</v>
      </c>
      <c r="AK6" s="2">
        <v>1</v>
      </c>
    </row>
    <row r="7" spans="1:39" x14ac:dyDescent="0.25">
      <c r="A7" s="4" t="s">
        <v>13</v>
      </c>
      <c r="B7" s="4">
        <f>5+4+5+7+1</f>
        <v>22</v>
      </c>
      <c r="E7" s="4" t="s">
        <v>13</v>
      </c>
      <c r="F7" s="4">
        <f>5+4+5+7+1</f>
        <v>22</v>
      </c>
      <c r="H7" s="2" t="s">
        <v>16</v>
      </c>
      <c r="I7" s="2">
        <v>3</v>
      </c>
      <c r="J7" s="2"/>
      <c r="K7" s="2"/>
      <c r="L7" s="5" t="s">
        <v>211</v>
      </c>
      <c r="M7" s="5">
        <v>5</v>
      </c>
      <c r="O7" s="5" t="s">
        <v>80</v>
      </c>
      <c r="P7" s="5">
        <v>7</v>
      </c>
      <c r="R7" s="5" t="s">
        <v>14</v>
      </c>
      <c r="S7" s="5">
        <v>3</v>
      </c>
      <c r="W7" s="2" t="s">
        <v>197</v>
      </c>
      <c r="X7" s="2">
        <v>1</v>
      </c>
      <c r="Z7" s="2" t="s">
        <v>114</v>
      </c>
      <c r="AA7" s="2">
        <v>1</v>
      </c>
      <c r="AC7" s="5" t="s">
        <v>166</v>
      </c>
      <c r="AD7" s="5">
        <v>3</v>
      </c>
      <c r="AG7" s="2" t="s">
        <v>202</v>
      </c>
      <c r="AH7" s="2">
        <v>1</v>
      </c>
      <c r="AJ7" s="2"/>
      <c r="AK7" s="2"/>
    </row>
    <row r="8" spans="1:39" x14ac:dyDescent="0.25">
      <c r="A8" t="s">
        <v>35</v>
      </c>
      <c r="B8">
        <v>3</v>
      </c>
      <c r="E8" s="2" t="s">
        <v>38</v>
      </c>
      <c r="F8" s="2">
        <v>1</v>
      </c>
      <c r="H8" s="2" t="s">
        <v>44</v>
      </c>
      <c r="I8" s="2">
        <v>2</v>
      </c>
      <c r="J8" s="2"/>
      <c r="K8" s="2"/>
      <c r="L8" s="5" t="s">
        <v>102</v>
      </c>
      <c r="M8" s="5">
        <v>3</v>
      </c>
      <c r="O8" s="5" t="s">
        <v>177</v>
      </c>
      <c r="P8" s="5">
        <v>36</v>
      </c>
      <c r="R8" s="2" t="s">
        <v>37</v>
      </c>
      <c r="S8" s="2">
        <v>2</v>
      </c>
      <c r="W8" s="2" t="s">
        <v>114</v>
      </c>
      <c r="X8" s="2">
        <v>1</v>
      </c>
      <c r="Z8" s="2" t="s">
        <v>115</v>
      </c>
      <c r="AA8" s="2">
        <v>1</v>
      </c>
      <c r="AC8" s="2" t="s">
        <v>168</v>
      </c>
      <c r="AD8" s="2">
        <v>1</v>
      </c>
      <c r="AJ8" s="12" t="s">
        <v>220</v>
      </c>
    </row>
    <row r="9" spans="1:39" x14ac:dyDescent="0.25">
      <c r="A9" t="s">
        <v>100</v>
      </c>
      <c r="B9">
        <v>1</v>
      </c>
      <c r="E9" s="2" t="s">
        <v>169</v>
      </c>
      <c r="F9" s="2">
        <v>1</v>
      </c>
      <c r="H9" t="s">
        <v>45</v>
      </c>
      <c r="I9">
        <v>3</v>
      </c>
      <c r="L9" s="5" t="s">
        <v>14</v>
      </c>
      <c r="M9" s="5">
        <v>3</v>
      </c>
      <c r="O9" s="2" t="s">
        <v>93</v>
      </c>
      <c r="P9" s="2">
        <v>1</v>
      </c>
      <c r="R9" s="5" t="s">
        <v>39</v>
      </c>
      <c r="S9" s="5">
        <v>5</v>
      </c>
      <c r="W9" s="5" t="s">
        <v>158</v>
      </c>
      <c r="X9" s="5">
        <v>2</v>
      </c>
      <c r="Z9" s="5" t="s">
        <v>163</v>
      </c>
      <c r="AA9" s="5">
        <v>17</v>
      </c>
      <c r="AC9" s="2" t="s">
        <v>68</v>
      </c>
      <c r="AD9" s="2">
        <v>1</v>
      </c>
      <c r="AH9" s="10"/>
      <c r="AJ9" s="5" t="s">
        <v>173</v>
      </c>
      <c r="AK9" s="5">
        <v>4</v>
      </c>
    </row>
    <row r="10" spans="1:39" x14ac:dyDescent="0.25">
      <c r="A10" t="s">
        <v>101</v>
      </c>
      <c r="B10">
        <v>2</v>
      </c>
      <c r="H10" s="5" t="s">
        <v>153</v>
      </c>
      <c r="I10" s="5">
        <v>8</v>
      </c>
      <c r="J10" s="2"/>
      <c r="K10" s="2"/>
      <c r="L10" s="2" t="s">
        <v>143</v>
      </c>
      <c r="M10" s="2">
        <v>2</v>
      </c>
      <c r="R10" s="5" t="s">
        <v>39</v>
      </c>
      <c r="S10" s="5">
        <v>20</v>
      </c>
      <c r="W10" s="2" t="s">
        <v>115</v>
      </c>
      <c r="X10" s="2">
        <v>1</v>
      </c>
      <c r="Z10" s="2" t="s">
        <v>167</v>
      </c>
      <c r="AA10" s="2">
        <v>2</v>
      </c>
      <c r="AC10" s="2" t="s">
        <v>170</v>
      </c>
      <c r="AD10" s="2">
        <v>1</v>
      </c>
      <c r="AH10" s="10"/>
    </row>
    <row r="11" spans="1:39" x14ac:dyDescent="0.25">
      <c r="A11" s="2" t="s">
        <v>38</v>
      </c>
      <c r="B11" s="2">
        <v>1</v>
      </c>
      <c r="E11" s="12" t="s">
        <v>221</v>
      </c>
      <c r="H11" s="2" t="s">
        <v>51</v>
      </c>
      <c r="I11" s="2">
        <v>1</v>
      </c>
      <c r="J11" s="2"/>
      <c r="K11" s="2"/>
      <c r="L11" s="5" t="s">
        <v>36</v>
      </c>
      <c r="M11" s="5">
        <v>2</v>
      </c>
      <c r="R11" s="5" t="s">
        <v>144</v>
      </c>
      <c r="S11" s="5">
        <v>3</v>
      </c>
      <c r="W11" s="5" t="s">
        <v>163</v>
      </c>
      <c r="X11" s="5">
        <v>17</v>
      </c>
      <c r="Z11" s="2" t="s">
        <v>201</v>
      </c>
      <c r="AA11" s="2">
        <v>4</v>
      </c>
      <c r="AC11" s="2" t="s">
        <v>199</v>
      </c>
      <c r="AD11" s="2">
        <v>1</v>
      </c>
      <c r="AJ11" s="12" t="s">
        <v>222</v>
      </c>
    </row>
    <row r="12" spans="1:39" x14ac:dyDescent="0.25">
      <c r="A12" s="2" t="s">
        <v>104</v>
      </c>
      <c r="B12" s="2">
        <v>1</v>
      </c>
      <c r="E12" t="s">
        <v>101</v>
      </c>
      <c r="F12">
        <v>2</v>
      </c>
      <c r="H12" s="2" t="s">
        <v>53</v>
      </c>
      <c r="I12" s="2">
        <v>2</v>
      </c>
      <c r="J12" s="2"/>
      <c r="K12" s="2"/>
      <c r="L12" s="7" t="s">
        <v>103</v>
      </c>
      <c r="M12" s="7">
        <f>13+6+1</f>
        <v>20</v>
      </c>
      <c r="O12" s="12" t="s">
        <v>229</v>
      </c>
      <c r="R12" s="8" t="s">
        <v>40</v>
      </c>
      <c r="S12" s="8">
        <f>13+6+1+6</f>
        <v>26</v>
      </c>
      <c r="W12" s="5" t="s">
        <v>166</v>
      </c>
      <c r="X12" s="5">
        <v>3</v>
      </c>
      <c r="Z12" s="5" t="s">
        <v>183</v>
      </c>
      <c r="AA12" s="5">
        <v>11</v>
      </c>
      <c r="AC12" s="2" t="s">
        <v>125</v>
      </c>
      <c r="AD12" s="2">
        <v>1</v>
      </c>
      <c r="AJ12" s="2" t="s">
        <v>135</v>
      </c>
      <c r="AK12" s="2">
        <v>1</v>
      </c>
    </row>
    <row r="13" spans="1:39" x14ac:dyDescent="0.25">
      <c r="A13" s="2" t="s">
        <v>16</v>
      </c>
      <c r="B13" s="2">
        <v>3</v>
      </c>
      <c r="E13" s="2" t="s">
        <v>48</v>
      </c>
      <c r="F13" s="2">
        <v>2</v>
      </c>
      <c r="H13" s="5" t="s">
        <v>54</v>
      </c>
      <c r="I13" s="5">
        <v>25</v>
      </c>
      <c r="J13" s="2"/>
      <c r="K13" s="2"/>
      <c r="L13" s="2" t="s">
        <v>37</v>
      </c>
      <c r="M13" s="2">
        <v>2</v>
      </c>
      <c r="O13" s="2" t="s">
        <v>12</v>
      </c>
      <c r="P13" s="2">
        <v>1</v>
      </c>
      <c r="R13" s="5" t="s">
        <v>41</v>
      </c>
      <c r="S13" s="5">
        <v>16</v>
      </c>
      <c r="W13" s="2" t="s">
        <v>213</v>
      </c>
      <c r="X13" s="2">
        <v>1</v>
      </c>
      <c r="AC13" s="2" t="s">
        <v>172</v>
      </c>
      <c r="AD13" s="2">
        <v>3</v>
      </c>
      <c r="AM13" s="12"/>
    </row>
    <row r="14" spans="1:39" x14ac:dyDescent="0.25">
      <c r="A14" s="2" t="s">
        <v>44</v>
      </c>
      <c r="B14" s="2">
        <v>2</v>
      </c>
      <c r="E14" s="2" t="s">
        <v>50</v>
      </c>
      <c r="F14" s="2">
        <v>1</v>
      </c>
      <c r="H14" s="2" t="s">
        <v>19</v>
      </c>
      <c r="I14" s="2">
        <v>1</v>
      </c>
      <c r="J14" s="2"/>
      <c r="K14" s="2"/>
      <c r="L14" s="5" t="s">
        <v>39</v>
      </c>
      <c r="M14" s="5">
        <v>5</v>
      </c>
      <c r="O14" s="4" t="s">
        <v>141</v>
      </c>
      <c r="P14" s="4">
        <f>20+26+3+4+1</f>
        <v>54</v>
      </c>
      <c r="R14" s="2" t="s">
        <v>145</v>
      </c>
      <c r="S14" s="2">
        <v>1</v>
      </c>
      <c r="W14" s="2" t="s">
        <v>167</v>
      </c>
      <c r="X14" s="2">
        <v>2</v>
      </c>
      <c r="AC14" s="5" t="s">
        <v>175</v>
      </c>
      <c r="AD14" s="5">
        <v>2</v>
      </c>
    </row>
    <row r="15" spans="1:39" x14ac:dyDescent="0.25">
      <c r="A15" t="s">
        <v>45</v>
      </c>
      <c r="B15">
        <v>3</v>
      </c>
      <c r="E15" s="2" t="s">
        <v>110</v>
      </c>
      <c r="F15" s="2">
        <v>1</v>
      </c>
      <c r="H15" s="2" t="s">
        <v>112</v>
      </c>
      <c r="I15" s="2">
        <v>1</v>
      </c>
      <c r="J15" s="2"/>
      <c r="K15" s="2"/>
      <c r="L15" s="5" t="s">
        <v>139</v>
      </c>
      <c r="M15" s="5">
        <v>8</v>
      </c>
      <c r="O15" s="5" t="s">
        <v>142</v>
      </c>
      <c r="P15" s="5">
        <v>2</v>
      </c>
      <c r="R15" s="4" t="s">
        <v>15</v>
      </c>
      <c r="S15" s="4">
        <f>1+4+1+1+1</f>
        <v>8</v>
      </c>
      <c r="W15" s="2" t="s">
        <v>168</v>
      </c>
      <c r="X15" s="2">
        <v>1</v>
      </c>
      <c r="Z15" s="12" t="s">
        <v>230</v>
      </c>
      <c r="AC15" s="5" t="s">
        <v>176</v>
      </c>
      <c r="AD15" s="5">
        <v>4</v>
      </c>
    </row>
    <row r="16" spans="1:39" x14ac:dyDescent="0.25">
      <c r="A16" s="2" t="s">
        <v>48</v>
      </c>
      <c r="B16" s="2">
        <v>2</v>
      </c>
      <c r="E16" s="2" t="s">
        <v>52</v>
      </c>
      <c r="F16" s="2">
        <v>2</v>
      </c>
      <c r="H16" s="5" t="s">
        <v>57</v>
      </c>
      <c r="I16" s="5">
        <v>2</v>
      </c>
      <c r="J16" s="2"/>
      <c r="K16" s="2"/>
      <c r="L16" s="5" t="s">
        <v>39</v>
      </c>
      <c r="M16" s="5">
        <v>20</v>
      </c>
      <c r="O16" s="5" t="s">
        <v>211</v>
      </c>
      <c r="P16" s="5">
        <v>5</v>
      </c>
      <c r="R16" s="2" t="s">
        <v>107</v>
      </c>
      <c r="S16" s="2">
        <v>2</v>
      </c>
      <c r="W16" s="2" t="s">
        <v>68</v>
      </c>
      <c r="X16" s="2">
        <v>1</v>
      </c>
      <c r="Z16" s="2" t="s">
        <v>213</v>
      </c>
      <c r="AA16" s="2">
        <v>1</v>
      </c>
      <c r="AC16" s="2" t="s">
        <v>31</v>
      </c>
      <c r="AD16" s="2">
        <v>3</v>
      </c>
    </row>
    <row r="17" spans="1:30" x14ac:dyDescent="0.25">
      <c r="A17" s="2" t="s">
        <v>50</v>
      </c>
      <c r="B17" s="2">
        <v>1</v>
      </c>
      <c r="E17" s="2" t="s">
        <v>159</v>
      </c>
      <c r="F17" s="2">
        <v>1</v>
      </c>
      <c r="H17" s="2" t="s">
        <v>21</v>
      </c>
      <c r="I17" s="2">
        <v>2</v>
      </c>
      <c r="J17" s="2"/>
      <c r="K17" s="2"/>
      <c r="L17" s="7" t="s">
        <v>207</v>
      </c>
      <c r="M17" s="7">
        <f>7+6+2</f>
        <v>15</v>
      </c>
      <c r="O17" s="2" t="s">
        <v>143</v>
      </c>
      <c r="P17" s="2">
        <v>2</v>
      </c>
      <c r="R17" s="5" t="s">
        <v>43</v>
      </c>
      <c r="S17" s="5">
        <v>3</v>
      </c>
      <c r="W17" s="2" t="s">
        <v>170</v>
      </c>
      <c r="X17" s="2">
        <v>1</v>
      </c>
      <c r="AC17" s="2" t="s">
        <v>182</v>
      </c>
      <c r="AD17" s="2">
        <v>1</v>
      </c>
    </row>
    <row r="18" spans="1:30" x14ac:dyDescent="0.25">
      <c r="A18" s="5" t="s">
        <v>153</v>
      </c>
      <c r="B18" s="5">
        <v>8</v>
      </c>
      <c r="E18" s="2" t="s">
        <v>62</v>
      </c>
      <c r="F18" s="2">
        <v>1</v>
      </c>
      <c r="H18" s="5" t="s">
        <v>59</v>
      </c>
      <c r="I18" s="5">
        <v>3</v>
      </c>
      <c r="J18" s="2"/>
      <c r="K18" s="2"/>
      <c r="L18" s="5" t="s">
        <v>144</v>
      </c>
      <c r="M18" s="5">
        <v>3</v>
      </c>
      <c r="O18" s="5" t="s">
        <v>36</v>
      </c>
      <c r="P18" s="5">
        <v>2</v>
      </c>
      <c r="R18" s="2" t="s">
        <v>46</v>
      </c>
      <c r="S18" s="2">
        <v>1</v>
      </c>
      <c r="W18" s="2" t="s">
        <v>199</v>
      </c>
      <c r="X18" s="2">
        <v>1</v>
      </c>
      <c r="AC18" s="2" t="s">
        <v>184</v>
      </c>
      <c r="AD18" s="2">
        <v>1</v>
      </c>
    </row>
    <row r="19" spans="1:30" x14ac:dyDescent="0.25">
      <c r="A19" s="2" t="s">
        <v>51</v>
      </c>
      <c r="B19" s="2">
        <v>1</v>
      </c>
      <c r="E19" s="2" t="s">
        <v>120</v>
      </c>
      <c r="F19" s="2">
        <v>1</v>
      </c>
      <c r="H19" s="6" t="s">
        <v>60</v>
      </c>
      <c r="I19" s="6">
        <f>9+4+3+13</f>
        <v>29</v>
      </c>
      <c r="J19" s="2"/>
      <c r="K19" s="2"/>
      <c r="L19" s="8" t="s">
        <v>40</v>
      </c>
      <c r="M19" s="8">
        <f>13+6+1+6</f>
        <v>26</v>
      </c>
      <c r="O19" s="7" t="s">
        <v>103</v>
      </c>
      <c r="P19" s="7">
        <f>13+6+1</f>
        <v>20</v>
      </c>
      <c r="R19" s="2" t="s">
        <v>47</v>
      </c>
      <c r="S19" s="2">
        <v>3</v>
      </c>
      <c r="W19" s="2" t="s">
        <v>125</v>
      </c>
      <c r="X19" s="2">
        <v>1</v>
      </c>
      <c r="AC19" s="5" t="s">
        <v>186</v>
      </c>
      <c r="AD19" s="5">
        <v>20</v>
      </c>
    </row>
    <row r="20" spans="1:30" x14ac:dyDescent="0.25">
      <c r="A20" s="2" t="s">
        <v>110</v>
      </c>
      <c r="B20" s="2">
        <v>1</v>
      </c>
      <c r="E20" s="2" t="s">
        <v>123</v>
      </c>
      <c r="F20" s="2">
        <v>1</v>
      </c>
      <c r="H20" t="s">
        <v>117</v>
      </c>
      <c r="I20">
        <v>1</v>
      </c>
      <c r="J20" s="2"/>
      <c r="K20" s="2"/>
      <c r="L20" s="5" t="s">
        <v>41</v>
      </c>
      <c r="M20" s="5">
        <v>16</v>
      </c>
      <c r="O20" s="5" t="s">
        <v>139</v>
      </c>
      <c r="P20" s="5">
        <v>8</v>
      </c>
      <c r="R20" s="2" t="s">
        <v>49</v>
      </c>
      <c r="S20" s="2">
        <v>1</v>
      </c>
      <c r="W20" s="2" t="s">
        <v>172</v>
      </c>
      <c r="X20" s="2">
        <v>3</v>
      </c>
      <c r="AC20" s="2" t="s">
        <v>187</v>
      </c>
      <c r="AD20" s="2">
        <v>2</v>
      </c>
    </row>
    <row r="21" spans="1:30" x14ac:dyDescent="0.25">
      <c r="A21" s="2" t="s">
        <v>52</v>
      </c>
      <c r="B21" s="2">
        <v>2</v>
      </c>
      <c r="E21" s="2" t="s">
        <v>71</v>
      </c>
      <c r="F21" s="2">
        <v>2</v>
      </c>
      <c r="H21" s="5" t="s">
        <v>64</v>
      </c>
      <c r="I21" s="5">
        <v>4</v>
      </c>
      <c r="J21" s="2"/>
      <c r="K21" s="2"/>
      <c r="L21" s="5" t="s">
        <v>106</v>
      </c>
      <c r="M21" s="5">
        <v>4</v>
      </c>
      <c r="O21" s="7" t="s">
        <v>207</v>
      </c>
      <c r="P21" s="7">
        <f>7+6+2</f>
        <v>15</v>
      </c>
      <c r="R21" s="2" t="s">
        <v>192</v>
      </c>
      <c r="S21" s="2">
        <v>1</v>
      </c>
      <c r="W21" s="5" t="s">
        <v>175</v>
      </c>
      <c r="X21" s="5">
        <v>2</v>
      </c>
      <c r="AC21" s="2" t="s">
        <v>203</v>
      </c>
      <c r="AD21" s="2">
        <v>1</v>
      </c>
    </row>
    <row r="22" spans="1:30" x14ac:dyDescent="0.25">
      <c r="A22" s="2" t="s">
        <v>53</v>
      </c>
      <c r="B22" s="2">
        <v>2</v>
      </c>
      <c r="E22" s="2" t="s">
        <v>29</v>
      </c>
      <c r="F22" s="2">
        <v>1</v>
      </c>
      <c r="H22" s="7" t="s">
        <v>119</v>
      </c>
      <c r="I22" s="7">
        <v>8</v>
      </c>
      <c r="J22" s="2"/>
      <c r="K22" s="2"/>
      <c r="L22" s="2" t="s">
        <v>212</v>
      </c>
      <c r="M22" s="2">
        <v>5</v>
      </c>
      <c r="O22" s="5" t="s">
        <v>106</v>
      </c>
      <c r="P22" s="5">
        <v>4</v>
      </c>
      <c r="R22" s="5" t="s">
        <v>149</v>
      </c>
      <c r="S22" s="5">
        <v>13</v>
      </c>
      <c r="W22" s="5" t="s">
        <v>176</v>
      </c>
      <c r="X22" s="5">
        <v>4</v>
      </c>
      <c r="AC22" s="2" t="s">
        <v>205</v>
      </c>
      <c r="AD22" s="2">
        <v>2</v>
      </c>
    </row>
    <row r="23" spans="1:30" x14ac:dyDescent="0.25">
      <c r="A23" s="5" t="s">
        <v>54</v>
      </c>
      <c r="B23" s="5">
        <v>25</v>
      </c>
      <c r="E23" s="2" t="s">
        <v>136</v>
      </c>
      <c r="F23" s="2">
        <v>1</v>
      </c>
      <c r="H23" s="5" t="s">
        <v>65</v>
      </c>
      <c r="I23" s="5">
        <v>3</v>
      </c>
      <c r="J23" s="2"/>
      <c r="K23" s="2"/>
      <c r="L23" s="2" t="s">
        <v>145</v>
      </c>
      <c r="M23" s="2">
        <v>1</v>
      </c>
      <c r="O23" s="2" t="s">
        <v>212</v>
      </c>
      <c r="P23" s="2">
        <v>5</v>
      </c>
      <c r="R23" s="5" t="s">
        <v>150</v>
      </c>
      <c r="S23" s="5">
        <v>10</v>
      </c>
      <c r="W23" s="2" t="s">
        <v>31</v>
      </c>
      <c r="X23" s="2">
        <v>3</v>
      </c>
      <c r="AC23" s="2" t="s">
        <v>98</v>
      </c>
      <c r="AD23" s="2">
        <v>1</v>
      </c>
    </row>
    <row r="24" spans="1:30" x14ac:dyDescent="0.25">
      <c r="A24" s="2" t="s">
        <v>19</v>
      </c>
      <c r="B24" s="2">
        <v>1</v>
      </c>
      <c r="E24" s="2" t="s">
        <v>137</v>
      </c>
      <c r="F24" s="2">
        <v>1</v>
      </c>
      <c r="H24" s="2" t="s">
        <v>66</v>
      </c>
      <c r="I24" s="2">
        <v>2</v>
      </c>
      <c r="J24" s="2"/>
      <c r="K24" s="2"/>
      <c r="L24" s="2" t="s">
        <v>146</v>
      </c>
      <c r="M24" s="2">
        <v>1</v>
      </c>
      <c r="O24" s="2" t="s">
        <v>146</v>
      </c>
      <c r="P24" s="2">
        <v>1</v>
      </c>
      <c r="R24" s="5" t="s">
        <v>151</v>
      </c>
      <c r="S24" s="5">
        <v>17</v>
      </c>
      <c r="W24" s="2" t="s">
        <v>201</v>
      </c>
      <c r="X24" s="2">
        <v>4</v>
      </c>
      <c r="AC24" s="2" t="s">
        <v>188</v>
      </c>
      <c r="AD24" s="2">
        <v>1</v>
      </c>
    </row>
    <row r="25" spans="1:30" x14ac:dyDescent="0.25">
      <c r="A25" s="2" t="s">
        <v>112</v>
      </c>
      <c r="B25" s="2">
        <v>1</v>
      </c>
      <c r="E25" t="s">
        <v>34</v>
      </c>
      <c r="F25">
        <v>1</v>
      </c>
      <c r="H25" s="7" t="s">
        <v>67</v>
      </c>
      <c r="I25" s="7">
        <v>7</v>
      </c>
      <c r="J25" s="2"/>
      <c r="K25" s="2"/>
      <c r="L25" s="4" t="s">
        <v>15</v>
      </c>
      <c r="M25" s="4">
        <f>1+4+1+1+1</f>
        <v>8</v>
      </c>
      <c r="O25" s="5" t="s">
        <v>108</v>
      </c>
      <c r="P25" s="5">
        <v>2</v>
      </c>
      <c r="R25" s="5" t="s">
        <v>154</v>
      </c>
      <c r="S25" s="5">
        <v>21</v>
      </c>
      <c r="W25" s="2" t="s">
        <v>182</v>
      </c>
      <c r="X25" s="2">
        <v>1</v>
      </c>
    </row>
    <row r="26" spans="1:30" x14ac:dyDescent="0.25">
      <c r="A26" s="5" t="s">
        <v>57</v>
      </c>
      <c r="B26" s="5">
        <v>2</v>
      </c>
      <c r="E26" s="2" t="s">
        <v>96</v>
      </c>
      <c r="F26" s="2">
        <v>1</v>
      </c>
      <c r="H26" s="2" t="s">
        <v>122</v>
      </c>
      <c r="I26" s="2">
        <v>1</v>
      </c>
      <c r="J26" s="2"/>
      <c r="K26" s="2"/>
      <c r="L26" s="2" t="s">
        <v>107</v>
      </c>
      <c r="M26" s="2">
        <v>2</v>
      </c>
      <c r="O26" s="5" t="s">
        <v>147</v>
      </c>
      <c r="P26" s="5">
        <v>3</v>
      </c>
      <c r="R26" s="5" t="s">
        <v>155</v>
      </c>
      <c r="S26" s="5">
        <v>23</v>
      </c>
      <c r="W26" s="5" t="s">
        <v>183</v>
      </c>
      <c r="X26" s="5">
        <v>11</v>
      </c>
    </row>
    <row r="27" spans="1:30" x14ac:dyDescent="0.25">
      <c r="A27" s="2" t="s">
        <v>21</v>
      </c>
      <c r="B27" s="2">
        <v>2</v>
      </c>
      <c r="H27" s="2" t="s">
        <v>74</v>
      </c>
      <c r="I27" s="2">
        <v>1</v>
      </c>
      <c r="J27" s="2"/>
      <c r="K27" s="2"/>
      <c r="L27" s="5" t="s">
        <v>108</v>
      </c>
      <c r="M27" s="5">
        <v>2</v>
      </c>
      <c r="O27" s="5" t="s">
        <v>109</v>
      </c>
      <c r="P27" s="5">
        <v>7</v>
      </c>
      <c r="R27" s="2" t="s">
        <v>111</v>
      </c>
      <c r="S27" s="2">
        <v>18</v>
      </c>
      <c r="W27" s="2" t="s">
        <v>184</v>
      </c>
      <c r="X27" s="2">
        <v>1</v>
      </c>
    </row>
    <row r="28" spans="1:30" x14ac:dyDescent="0.25">
      <c r="A28" s="5" t="s">
        <v>59</v>
      </c>
      <c r="B28" s="5">
        <v>3</v>
      </c>
      <c r="E28" s="12" t="s">
        <v>224</v>
      </c>
      <c r="H28" s="2" t="s">
        <v>124</v>
      </c>
      <c r="I28" s="2">
        <v>2</v>
      </c>
      <c r="J28" s="2"/>
      <c r="K28" s="2"/>
      <c r="L28" s="5" t="s">
        <v>147</v>
      </c>
      <c r="M28" s="5">
        <v>3</v>
      </c>
      <c r="O28" s="2" t="s">
        <v>208</v>
      </c>
      <c r="P28" s="2">
        <v>1</v>
      </c>
      <c r="R28" s="2" t="s">
        <v>194</v>
      </c>
      <c r="S28" s="2">
        <v>1</v>
      </c>
      <c r="W28" s="5" t="s">
        <v>186</v>
      </c>
      <c r="X28" s="5">
        <v>20</v>
      </c>
    </row>
    <row r="29" spans="1:30" x14ac:dyDescent="0.25">
      <c r="A29" s="2" t="s">
        <v>159</v>
      </c>
      <c r="B29" s="2">
        <v>1</v>
      </c>
      <c r="E29" s="5" t="s">
        <v>99</v>
      </c>
      <c r="F29" s="5">
        <v>10</v>
      </c>
      <c r="H29" s="7" t="s">
        <v>30</v>
      </c>
      <c r="I29" s="7">
        <v>23</v>
      </c>
      <c r="J29" s="2"/>
      <c r="K29" s="2"/>
      <c r="L29" s="5" t="s">
        <v>42</v>
      </c>
      <c r="M29" s="5">
        <v>6</v>
      </c>
      <c r="O29" s="2" t="s">
        <v>148</v>
      </c>
      <c r="P29" s="2">
        <v>3</v>
      </c>
      <c r="R29" s="2" t="s">
        <v>195</v>
      </c>
      <c r="S29" s="2">
        <v>3</v>
      </c>
      <c r="W29" s="2" t="s">
        <v>187</v>
      </c>
      <c r="X29" s="2">
        <v>2</v>
      </c>
    </row>
    <row r="30" spans="1:30" x14ac:dyDescent="0.25">
      <c r="A30" s="6" t="s">
        <v>60</v>
      </c>
      <c r="B30" s="6">
        <f>9+4+3+13</f>
        <v>29</v>
      </c>
      <c r="E30" t="s">
        <v>10</v>
      </c>
      <c r="F30">
        <v>1</v>
      </c>
      <c r="H30" s="5" t="s">
        <v>79</v>
      </c>
      <c r="I30" s="5">
        <v>3</v>
      </c>
      <c r="J30" s="2"/>
      <c r="K30" s="2"/>
      <c r="L30" s="5" t="s">
        <v>43</v>
      </c>
      <c r="M30" s="5">
        <v>3</v>
      </c>
      <c r="R30" s="5" t="s">
        <v>55</v>
      </c>
      <c r="S30" s="5">
        <v>19</v>
      </c>
      <c r="W30" s="2" t="s">
        <v>203</v>
      </c>
      <c r="X30" s="2">
        <v>1</v>
      </c>
    </row>
    <row r="31" spans="1:30" x14ac:dyDescent="0.25">
      <c r="A31" s="2" t="s">
        <v>62</v>
      </c>
      <c r="B31" s="2">
        <v>1</v>
      </c>
      <c r="E31" t="s">
        <v>35</v>
      </c>
      <c r="F31">
        <v>3</v>
      </c>
      <c r="H31" t="s">
        <v>126</v>
      </c>
      <c r="I31">
        <v>1</v>
      </c>
      <c r="J31" s="2"/>
      <c r="K31" s="2"/>
      <c r="L31" s="5" t="s">
        <v>109</v>
      </c>
      <c r="M31" s="5">
        <v>7</v>
      </c>
      <c r="R31" s="7" t="s">
        <v>18</v>
      </c>
      <c r="S31" s="7">
        <v>10</v>
      </c>
      <c r="W31" s="2" t="s">
        <v>205</v>
      </c>
      <c r="X31" s="2">
        <v>2</v>
      </c>
    </row>
    <row r="32" spans="1:30" x14ac:dyDescent="0.25">
      <c r="A32" t="s">
        <v>117</v>
      </c>
      <c r="B32">
        <v>1</v>
      </c>
      <c r="H32" s="5" t="s">
        <v>174</v>
      </c>
      <c r="I32" s="5">
        <v>7</v>
      </c>
      <c r="J32" s="2"/>
      <c r="K32" s="2"/>
      <c r="L32" s="2" t="s">
        <v>46</v>
      </c>
      <c r="M32" s="2">
        <v>1</v>
      </c>
      <c r="O32" s="12" t="s">
        <v>228</v>
      </c>
      <c r="R32" s="2" t="s">
        <v>196</v>
      </c>
      <c r="S32" s="2">
        <v>1</v>
      </c>
      <c r="W32" s="2" t="s">
        <v>98</v>
      </c>
      <c r="X32" s="2">
        <v>1</v>
      </c>
    </row>
    <row r="33" spans="1:24" x14ac:dyDescent="0.25">
      <c r="A33" s="5" t="s">
        <v>64</v>
      </c>
      <c r="B33" s="5">
        <v>4</v>
      </c>
      <c r="H33" s="5" t="s">
        <v>83</v>
      </c>
      <c r="I33" s="5">
        <v>5</v>
      </c>
      <c r="J33" s="2"/>
      <c r="K33" s="2"/>
      <c r="L33" s="2" t="s">
        <v>47</v>
      </c>
      <c r="M33" s="2">
        <v>3</v>
      </c>
      <c r="O33" s="2" t="s">
        <v>76</v>
      </c>
      <c r="P33" s="2">
        <v>1</v>
      </c>
      <c r="R33" s="8" t="s">
        <v>58</v>
      </c>
      <c r="S33" s="8">
        <f>1+3+5+4</f>
        <v>13</v>
      </c>
      <c r="W33" s="2" t="s">
        <v>188</v>
      </c>
      <c r="X33" s="2">
        <v>1</v>
      </c>
    </row>
    <row r="34" spans="1:24" x14ac:dyDescent="0.25">
      <c r="A34" s="7" t="s">
        <v>119</v>
      </c>
      <c r="B34" s="7">
        <v>8</v>
      </c>
      <c r="H34" s="7" t="s">
        <v>84</v>
      </c>
      <c r="I34" s="7">
        <v>4</v>
      </c>
      <c r="J34" s="2"/>
      <c r="K34" s="2"/>
      <c r="L34" s="2" t="s">
        <v>49</v>
      </c>
      <c r="M34" s="2">
        <v>1</v>
      </c>
      <c r="O34" s="2" t="s">
        <v>130</v>
      </c>
      <c r="P34" s="2">
        <v>3</v>
      </c>
      <c r="R34" s="7" t="s">
        <v>20</v>
      </c>
      <c r="S34" s="7">
        <v>8</v>
      </c>
      <c r="W34" s="2"/>
      <c r="X34" s="2"/>
    </row>
    <row r="35" spans="1:24" x14ac:dyDescent="0.25">
      <c r="A35" s="5" t="s">
        <v>65</v>
      </c>
      <c r="B35" s="5">
        <v>3</v>
      </c>
      <c r="H35" s="2" t="s">
        <v>85</v>
      </c>
      <c r="I35" s="2">
        <v>1</v>
      </c>
      <c r="J35" s="2"/>
      <c r="K35" s="2"/>
      <c r="L35" s="2" t="s">
        <v>192</v>
      </c>
      <c r="M35" s="2">
        <v>1</v>
      </c>
      <c r="O35" s="2" t="s">
        <v>132</v>
      </c>
      <c r="P35" s="2">
        <v>4</v>
      </c>
      <c r="R35" s="5" t="s">
        <v>160</v>
      </c>
      <c r="S35" s="5">
        <f>31+28</f>
        <v>59</v>
      </c>
      <c r="W35" s="2"/>
      <c r="X35" s="13"/>
    </row>
    <row r="36" spans="1:24" x14ac:dyDescent="0.25">
      <c r="A36" s="2" t="s">
        <v>66</v>
      </c>
      <c r="B36" s="2">
        <v>2</v>
      </c>
      <c r="H36" s="2" t="s">
        <v>131</v>
      </c>
      <c r="I36" s="2">
        <v>2</v>
      </c>
      <c r="J36" s="2"/>
      <c r="K36" s="2"/>
      <c r="L36" s="2" t="s">
        <v>208</v>
      </c>
      <c r="M36" s="2">
        <v>1</v>
      </c>
      <c r="O36" s="2" t="s">
        <v>133</v>
      </c>
      <c r="P36" s="2">
        <v>1</v>
      </c>
      <c r="R36" s="2" t="s">
        <v>161</v>
      </c>
      <c r="S36" s="2">
        <v>2</v>
      </c>
      <c r="W36" s="2"/>
      <c r="X36" s="2"/>
    </row>
    <row r="37" spans="1:24" x14ac:dyDescent="0.25">
      <c r="A37" s="7" t="s">
        <v>67</v>
      </c>
      <c r="B37" s="7">
        <v>7</v>
      </c>
      <c r="H37" s="2" t="s">
        <v>87</v>
      </c>
      <c r="I37" s="2">
        <v>1</v>
      </c>
      <c r="J37" s="2"/>
      <c r="K37" s="2"/>
      <c r="L37" s="2" t="s">
        <v>148</v>
      </c>
      <c r="M37" s="2">
        <v>3</v>
      </c>
      <c r="O37" s="2" t="s">
        <v>134</v>
      </c>
      <c r="P37" s="2">
        <v>1</v>
      </c>
      <c r="R37" s="5" t="s">
        <v>162</v>
      </c>
      <c r="S37" s="5">
        <v>6</v>
      </c>
      <c r="W37" s="2"/>
      <c r="X37" s="2"/>
    </row>
    <row r="38" spans="1:24" x14ac:dyDescent="0.25">
      <c r="A38" s="2" t="s">
        <v>120</v>
      </c>
      <c r="B38" s="2">
        <v>1</v>
      </c>
      <c r="H38" s="5" t="s">
        <v>88</v>
      </c>
      <c r="I38" s="5">
        <v>5</v>
      </c>
      <c r="J38" s="2"/>
      <c r="K38" s="2"/>
      <c r="L38" s="5" t="s">
        <v>149</v>
      </c>
      <c r="M38" s="5">
        <v>13</v>
      </c>
      <c r="R38" s="2" t="s">
        <v>22</v>
      </c>
      <c r="S38" s="2">
        <v>1</v>
      </c>
      <c r="W38" s="2"/>
      <c r="X38" s="2"/>
    </row>
    <row r="39" spans="1:24" x14ac:dyDescent="0.25">
      <c r="A39" s="2" t="s">
        <v>169</v>
      </c>
      <c r="B39" s="2">
        <v>1</v>
      </c>
      <c r="H39" s="5" t="s">
        <v>89</v>
      </c>
      <c r="I39" s="5">
        <v>3</v>
      </c>
      <c r="J39" s="2"/>
      <c r="K39" s="2"/>
      <c r="L39" s="2" t="s">
        <v>17</v>
      </c>
      <c r="M39" s="2">
        <v>1</v>
      </c>
      <c r="R39" s="7" t="s">
        <v>116</v>
      </c>
      <c r="S39" s="7">
        <v>8</v>
      </c>
      <c r="W39" s="2"/>
      <c r="X39" s="2"/>
    </row>
    <row r="40" spans="1:24" x14ac:dyDescent="0.25">
      <c r="A40" s="2" t="s">
        <v>122</v>
      </c>
      <c r="B40" s="2">
        <v>1</v>
      </c>
      <c r="H40" s="5" t="s">
        <v>32</v>
      </c>
      <c r="I40" s="5">
        <v>6</v>
      </c>
      <c r="J40" s="2"/>
      <c r="K40" s="2"/>
      <c r="L40" s="5" t="s">
        <v>150</v>
      </c>
      <c r="M40" s="5">
        <v>10</v>
      </c>
      <c r="O40" s="12" t="s">
        <v>224</v>
      </c>
      <c r="R40" s="5" t="s">
        <v>63</v>
      </c>
      <c r="S40" s="5">
        <v>3</v>
      </c>
      <c r="W40" s="2"/>
      <c r="X40" s="2"/>
    </row>
    <row r="41" spans="1:24" x14ac:dyDescent="0.25">
      <c r="A41" s="2" t="s">
        <v>123</v>
      </c>
      <c r="B41" s="2">
        <v>1</v>
      </c>
      <c r="H41" s="5" t="s">
        <v>91</v>
      </c>
      <c r="I41" s="5">
        <v>16</v>
      </c>
      <c r="J41" s="2"/>
      <c r="K41" s="2"/>
      <c r="L41" s="5" t="s">
        <v>151</v>
      </c>
      <c r="M41" s="5">
        <v>17</v>
      </c>
      <c r="N41" t="s">
        <v>226</v>
      </c>
      <c r="O41" s="5" t="s">
        <v>56</v>
      </c>
      <c r="P41" s="5">
        <v>12</v>
      </c>
      <c r="R41" s="5" t="s">
        <v>164</v>
      </c>
      <c r="S41" s="5">
        <f>9+12</f>
        <v>21</v>
      </c>
    </row>
    <row r="42" spans="1:24" x14ac:dyDescent="0.25">
      <c r="A42" s="2" t="s">
        <v>71</v>
      </c>
      <c r="B42" s="2">
        <v>2</v>
      </c>
      <c r="H42" s="2" t="s">
        <v>185</v>
      </c>
      <c r="I42" s="2">
        <v>2</v>
      </c>
      <c r="J42" s="2"/>
      <c r="K42" s="2"/>
      <c r="L42" s="5" t="s">
        <v>154</v>
      </c>
      <c r="M42" s="5">
        <v>21</v>
      </c>
      <c r="O42" s="2" t="s">
        <v>25</v>
      </c>
      <c r="P42" s="2">
        <v>1</v>
      </c>
      <c r="R42" s="2" t="s">
        <v>23</v>
      </c>
      <c r="S42" s="2">
        <v>1</v>
      </c>
    </row>
    <row r="43" spans="1:24" x14ac:dyDescent="0.25">
      <c r="A43" s="2" t="s">
        <v>74</v>
      </c>
      <c r="B43" s="2">
        <v>1</v>
      </c>
      <c r="H43" s="2" t="s">
        <v>90</v>
      </c>
      <c r="I43" s="2">
        <v>1</v>
      </c>
      <c r="J43" s="2"/>
      <c r="K43" s="2"/>
      <c r="L43" s="5" t="s">
        <v>155</v>
      </c>
      <c r="M43" s="5">
        <v>23</v>
      </c>
      <c r="O43" s="5" t="s">
        <v>82</v>
      </c>
      <c r="P43" s="5">
        <v>4</v>
      </c>
      <c r="R43" s="5" t="s">
        <v>63</v>
      </c>
      <c r="S43" s="5">
        <v>7</v>
      </c>
      <c r="W43" s="5" t="s">
        <v>214</v>
      </c>
    </row>
    <row r="44" spans="1:24" x14ac:dyDescent="0.25">
      <c r="A44" s="2" t="s">
        <v>124</v>
      </c>
      <c r="B44" s="2">
        <v>2</v>
      </c>
      <c r="H44" s="2" t="s">
        <v>92</v>
      </c>
      <c r="I44" s="2">
        <v>4</v>
      </c>
      <c r="J44" s="2"/>
      <c r="K44" s="2"/>
      <c r="L44" s="2" t="s">
        <v>111</v>
      </c>
      <c r="M44" s="2">
        <v>18</v>
      </c>
      <c r="O44" s="2" t="s">
        <v>86</v>
      </c>
      <c r="P44" s="2">
        <v>1</v>
      </c>
      <c r="R44" s="2" t="s">
        <v>165</v>
      </c>
      <c r="S44" s="2">
        <v>1</v>
      </c>
      <c r="W44" s="7" t="s">
        <v>215</v>
      </c>
    </row>
    <row r="45" spans="1:24" x14ac:dyDescent="0.25">
      <c r="A45" s="7" t="s">
        <v>30</v>
      </c>
      <c r="B45" s="7">
        <v>23</v>
      </c>
      <c r="H45" s="5" t="s">
        <v>94</v>
      </c>
      <c r="I45" s="5">
        <v>2</v>
      </c>
      <c r="J45" s="2"/>
      <c r="K45" s="2"/>
      <c r="L45" s="2" t="s">
        <v>194</v>
      </c>
      <c r="M45" s="2">
        <v>1</v>
      </c>
      <c r="O45" s="2" t="s">
        <v>17</v>
      </c>
      <c r="P45" s="2">
        <v>1</v>
      </c>
      <c r="R45" s="7" t="s">
        <v>24</v>
      </c>
      <c r="S45" s="7">
        <v>4</v>
      </c>
      <c r="W45" s="8" t="s">
        <v>218</v>
      </c>
    </row>
    <row r="46" spans="1:24" x14ac:dyDescent="0.25">
      <c r="A46" s="5" t="s">
        <v>79</v>
      </c>
      <c r="B46" s="5">
        <v>3</v>
      </c>
      <c r="H46" s="2" t="s">
        <v>95</v>
      </c>
      <c r="I46" s="2">
        <v>1</v>
      </c>
      <c r="J46" s="2"/>
      <c r="K46" s="2"/>
      <c r="L46" s="2" t="s">
        <v>195</v>
      </c>
      <c r="M46" s="2">
        <v>3</v>
      </c>
      <c r="R46" s="2" t="s">
        <v>121</v>
      </c>
      <c r="S46" s="2">
        <v>3</v>
      </c>
      <c r="W46" s="4" t="s">
        <v>216</v>
      </c>
    </row>
    <row r="47" spans="1:24" x14ac:dyDescent="0.25">
      <c r="A47" s="2" t="s">
        <v>29</v>
      </c>
      <c r="B47" s="2">
        <v>1</v>
      </c>
      <c r="H47" s="7" t="s">
        <v>33</v>
      </c>
      <c r="I47" s="7">
        <v>7</v>
      </c>
      <c r="J47" s="2"/>
      <c r="K47" s="2"/>
      <c r="L47" s="5" t="s">
        <v>55</v>
      </c>
      <c r="M47" s="5">
        <v>19</v>
      </c>
      <c r="R47" s="8" t="s">
        <v>26</v>
      </c>
      <c r="S47" s="8">
        <v>6</v>
      </c>
    </row>
    <row r="48" spans="1:24" x14ac:dyDescent="0.25">
      <c r="A48" t="s">
        <v>126</v>
      </c>
      <c r="B48">
        <v>1</v>
      </c>
      <c r="H48" s="2" t="s">
        <v>204</v>
      </c>
      <c r="I48" s="2">
        <v>1</v>
      </c>
      <c r="J48" s="2"/>
      <c r="K48" s="2"/>
      <c r="L48" s="7" t="s">
        <v>18</v>
      </c>
      <c r="M48" s="7">
        <v>10</v>
      </c>
      <c r="R48" s="8" t="s">
        <v>69</v>
      </c>
      <c r="S48" s="8">
        <f>1+3+8+7</f>
        <v>19</v>
      </c>
    </row>
    <row r="49" spans="1:19" x14ac:dyDescent="0.25">
      <c r="A49" s="5" t="s">
        <v>174</v>
      </c>
      <c r="B49" s="5">
        <v>7</v>
      </c>
      <c r="H49" s="2" t="s">
        <v>225</v>
      </c>
      <c r="I49" s="2">
        <v>1</v>
      </c>
      <c r="J49" s="2"/>
      <c r="K49" s="2"/>
      <c r="L49" s="2" t="s">
        <v>196</v>
      </c>
      <c r="M49" s="2">
        <v>1</v>
      </c>
      <c r="R49" s="7" t="s">
        <v>70</v>
      </c>
      <c r="S49" s="7">
        <f>7+9+4</f>
        <v>20</v>
      </c>
    </row>
    <row r="50" spans="1:19" x14ac:dyDescent="0.25">
      <c r="A50" s="5" t="s">
        <v>83</v>
      </c>
      <c r="B50" s="5">
        <v>5</v>
      </c>
      <c r="H50" s="5" t="s">
        <v>190</v>
      </c>
      <c r="I50" s="5">
        <v>7</v>
      </c>
      <c r="J50" s="2"/>
      <c r="K50" s="2"/>
      <c r="L50" s="5" t="s">
        <v>56</v>
      </c>
      <c r="M50" s="5">
        <v>12</v>
      </c>
      <c r="R50" s="5" t="s">
        <v>72</v>
      </c>
      <c r="S50" s="5">
        <f>17+34</f>
        <v>51</v>
      </c>
    </row>
    <row r="51" spans="1:19" x14ac:dyDescent="0.25">
      <c r="A51" s="7" t="s">
        <v>84</v>
      </c>
      <c r="B51" s="7">
        <v>4</v>
      </c>
      <c r="H51" s="2" t="s">
        <v>191</v>
      </c>
      <c r="I51" s="2">
        <v>2</v>
      </c>
      <c r="J51" s="2"/>
      <c r="K51" s="2"/>
      <c r="L51" s="8" t="s">
        <v>58</v>
      </c>
      <c r="M51" s="8">
        <f>1+3+5+4</f>
        <v>13</v>
      </c>
      <c r="R51" s="7" t="s">
        <v>27</v>
      </c>
      <c r="S51" s="7">
        <f>3+3+13</f>
        <v>19</v>
      </c>
    </row>
    <row r="52" spans="1:19" x14ac:dyDescent="0.25">
      <c r="A52" s="2" t="s">
        <v>85</v>
      </c>
      <c r="B52" s="2">
        <v>1</v>
      </c>
      <c r="J52" s="2"/>
      <c r="K52" s="2"/>
      <c r="L52" s="7" t="s">
        <v>20</v>
      </c>
      <c r="M52" s="7">
        <v>8</v>
      </c>
      <c r="R52" s="5" t="s">
        <v>171</v>
      </c>
      <c r="S52" s="5">
        <v>3</v>
      </c>
    </row>
    <row r="53" spans="1:19" x14ac:dyDescent="0.25">
      <c r="A53" s="2" t="s">
        <v>131</v>
      </c>
      <c r="B53" s="2">
        <v>2</v>
      </c>
      <c r="L53" s="5" t="s">
        <v>160</v>
      </c>
      <c r="M53" s="5">
        <f>31+28</f>
        <v>59</v>
      </c>
      <c r="R53" s="5" t="s">
        <v>75</v>
      </c>
      <c r="S53" s="5">
        <v>8</v>
      </c>
    </row>
    <row r="54" spans="1:19" x14ac:dyDescent="0.25">
      <c r="A54" s="2" t="s">
        <v>87</v>
      </c>
      <c r="B54" s="2">
        <v>1</v>
      </c>
      <c r="L54" s="2" t="s">
        <v>161</v>
      </c>
      <c r="M54" s="2">
        <v>2</v>
      </c>
      <c r="R54" s="8" t="s">
        <v>77</v>
      </c>
      <c r="S54" s="8">
        <v>7</v>
      </c>
    </row>
    <row r="55" spans="1:19" x14ac:dyDescent="0.25">
      <c r="A55" s="5" t="s">
        <v>88</v>
      </c>
      <c r="B55" s="5">
        <v>5</v>
      </c>
      <c r="L55" s="5" t="s">
        <v>162</v>
      </c>
      <c r="M55" s="5">
        <v>6</v>
      </c>
      <c r="R55" s="5" t="s">
        <v>78</v>
      </c>
      <c r="S55" s="5">
        <v>12</v>
      </c>
    </row>
    <row r="56" spans="1:19" x14ac:dyDescent="0.25">
      <c r="A56" s="5" t="s">
        <v>89</v>
      </c>
      <c r="B56" s="5">
        <v>3</v>
      </c>
      <c r="L56" s="2" t="s">
        <v>22</v>
      </c>
      <c r="M56" s="2">
        <v>1</v>
      </c>
      <c r="R56" s="2" t="s">
        <v>28</v>
      </c>
      <c r="S56" s="2">
        <v>1</v>
      </c>
    </row>
    <row r="57" spans="1:19" x14ac:dyDescent="0.25">
      <c r="A57" s="5" t="s">
        <v>32</v>
      </c>
      <c r="B57" s="5">
        <v>6</v>
      </c>
      <c r="L57" s="2" t="s">
        <v>61</v>
      </c>
      <c r="M57" s="2">
        <v>2</v>
      </c>
      <c r="R57" s="2" t="s">
        <v>128</v>
      </c>
      <c r="S57" s="2">
        <v>1</v>
      </c>
    </row>
    <row r="58" spans="1:19" x14ac:dyDescent="0.25">
      <c r="A58" s="5" t="s">
        <v>91</v>
      </c>
      <c r="B58" s="5">
        <v>16</v>
      </c>
      <c r="L58" s="7" t="s">
        <v>116</v>
      </c>
      <c r="M58" s="7">
        <v>8</v>
      </c>
      <c r="R58" s="2" t="s">
        <v>81</v>
      </c>
      <c r="S58" s="2">
        <v>1</v>
      </c>
    </row>
    <row r="59" spans="1:19" x14ac:dyDescent="0.25">
      <c r="A59" s="2" t="s">
        <v>185</v>
      </c>
      <c r="B59" s="2">
        <v>2</v>
      </c>
      <c r="L59" s="5" t="s">
        <v>63</v>
      </c>
      <c r="M59" s="5">
        <v>3</v>
      </c>
      <c r="R59" s="2" t="s">
        <v>129</v>
      </c>
      <c r="S59" s="2">
        <v>1</v>
      </c>
    </row>
    <row r="60" spans="1:19" x14ac:dyDescent="0.25">
      <c r="A60" s="2" t="s">
        <v>90</v>
      </c>
      <c r="B60" s="2">
        <v>1</v>
      </c>
      <c r="L60" s="5" t="s">
        <v>164</v>
      </c>
      <c r="M60" s="5">
        <f>9+12</f>
        <v>21</v>
      </c>
      <c r="R60" s="5" t="s">
        <v>178</v>
      </c>
      <c r="S60" s="5">
        <v>2</v>
      </c>
    </row>
    <row r="61" spans="1:19" x14ac:dyDescent="0.25">
      <c r="A61" s="2" t="s">
        <v>92</v>
      </c>
      <c r="B61" s="2">
        <v>4</v>
      </c>
      <c r="L61" s="2" t="s">
        <v>23</v>
      </c>
      <c r="M61" s="2">
        <v>1</v>
      </c>
      <c r="R61" s="5" t="s">
        <v>181</v>
      </c>
      <c r="S61" s="5">
        <v>4</v>
      </c>
    </row>
    <row r="62" spans="1:19" x14ac:dyDescent="0.25">
      <c r="A62" s="5" t="s">
        <v>94</v>
      </c>
      <c r="B62" s="5">
        <v>2</v>
      </c>
      <c r="L62" s="5" t="s">
        <v>63</v>
      </c>
      <c r="M62" s="5">
        <v>7</v>
      </c>
      <c r="R62" s="5" t="s">
        <v>179</v>
      </c>
      <c r="S62" s="5">
        <v>2</v>
      </c>
    </row>
    <row r="63" spans="1:19" x14ac:dyDescent="0.25">
      <c r="A63" s="2" t="s">
        <v>95</v>
      </c>
      <c r="B63" s="2">
        <v>1</v>
      </c>
      <c r="L63" s="2" t="s">
        <v>165</v>
      </c>
      <c r="M63" s="2">
        <v>1</v>
      </c>
      <c r="R63" s="2" t="s">
        <v>180</v>
      </c>
      <c r="S63" s="2">
        <v>1</v>
      </c>
    </row>
    <row r="64" spans="1:19" x14ac:dyDescent="0.25">
      <c r="A64" s="7" t="s">
        <v>33</v>
      </c>
      <c r="B64" s="7">
        <v>7</v>
      </c>
      <c r="L64" s="7" t="s">
        <v>24</v>
      </c>
      <c r="M64" s="7">
        <v>4</v>
      </c>
      <c r="R64" s="2" t="s">
        <v>138</v>
      </c>
      <c r="S64" s="2">
        <v>2</v>
      </c>
    </row>
    <row r="65" spans="1:19" x14ac:dyDescent="0.25">
      <c r="A65" s="2" t="s">
        <v>204</v>
      </c>
      <c r="B65" s="2">
        <v>1</v>
      </c>
      <c r="L65" s="2" t="s">
        <v>121</v>
      </c>
      <c r="M65" s="2">
        <v>3</v>
      </c>
      <c r="R65" s="2" t="s">
        <v>189</v>
      </c>
      <c r="S65" s="2">
        <v>1</v>
      </c>
    </row>
    <row r="66" spans="1:19" x14ac:dyDescent="0.25">
      <c r="A66" s="2" t="s">
        <v>136</v>
      </c>
      <c r="B66" s="2">
        <v>1</v>
      </c>
      <c r="L66" s="2" t="s">
        <v>25</v>
      </c>
      <c r="M66" s="2">
        <v>1</v>
      </c>
    </row>
    <row r="67" spans="1:19" x14ac:dyDescent="0.25">
      <c r="A67" s="2" t="s">
        <v>137</v>
      </c>
      <c r="B67" s="2">
        <v>1</v>
      </c>
      <c r="L67" s="8" t="s">
        <v>26</v>
      </c>
      <c r="M67" s="8">
        <v>6</v>
      </c>
    </row>
    <row r="68" spans="1:19" x14ac:dyDescent="0.25">
      <c r="A68" t="s">
        <v>34</v>
      </c>
      <c r="B68">
        <v>1</v>
      </c>
      <c r="L68" s="8" t="s">
        <v>69</v>
      </c>
      <c r="M68" s="8">
        <f>1+3+8+7</f>
        <v>19</v>
      </c>
    </row>
    <row r="69" spans="1:19" x14ac:dyDescent="0.25">
      <c r="A69" s="2" t="s">
        <v>96</v>
      </c>
      <c r="B69" s="2">
        <v>1</v>
      </c>
      <c r="L69" s="7" t="s">
        <v>70</v>
      </c>
      <c r="M69" s="7">
        <f>7+9+4</f>
        <v>20</v>
      </c>
    </row>
    <row r="70" spans="1:19" x14ac:dyDescent="0.25">
      <c r="A70" s="2" t="s">
        <v>225</v>
      </c>
      <c r="B70" s="2">
        <v>1</v>
      </c>
      <c r="L70" s="5" t="s">
        <v>72</v>
      </c>
      <c r="M70" s="5">
        <f>17+34</f>
        <v>51</v>
      </c>
    </row>
    <row r="71" spans="1:19" x14ac:dyDescent="0.25">
      <c r="A71" s="5" t="s">
        <v>190</v>
      </c>
      <c r="B71" s="5">
        <v>7</v>
      </c>
      <c r="L71" s="7" t="s">
        <v>27</v>
      </c>
      <c r="M71" s="7">
        <f>3+3+13</f>
        <v>19</v>
      </c>
    </row>
    <row r="72" spans="1:19" x14ac:dyDescent="0.25">
      <c r="A72" s="2" t="s">
        <v>191</v>
      </c>
      <c r="B72" s="2">
        <v>2</v>
      </c>
      <c r="L72" s="5" t="s">
        <v>171</v>
      </c>
      <c r="M72" s="5">
        <v>3</v>
      </c>
    </row>
    <row r="73" spans="1:19" x14ac:dyDescent="0.25">
      <c r="L73" s="5" t="s">
        <v>75</v>
      </c>
      <c r="M73" s="5">
        <v>8</v>
      </c>
    </row>
    <row r="74" spans="1:19" x14ac:dyDescent="0.25">
      <c r="B74" s="10"/>
      <c r="L74" s="2" t="s">
        <v>76</v>
      </c>
      <c r="M74" s="2">
        <v>1</v>
      </c>
    </row>
    <row r="75" spans="1:19" x14ac:dyDescent="0.25">
      <c r="L75" s="8" t="s">
        <v>77</v>
      </c>
      <c r="M75" s="8">
        <v>7</v>
      </c>
    </row>
    <row r="76" spans="1:19" x14ac:dyDescent="0.25">
      <c r="L76" s="5" t="s">
        <v>78</v>
      </c>
      <c r="M76" s="5">
        <v>12</v>
      </c>
    </row>
    <row r="77" spans="1:19" x14ac:dyDescent="0.25">
      <c r="L77" s="2" t="s">
        <v>28</v>
      </c>
      <c r="M77" s="2">
        <v>1</v>
      </c>
    </row>
    <row r="78" spans="1:19" x14ac:dyDescent="0.25">
      <c r="L78" s="5" t="s">
        <v>80</v>
      </c>
      <c r="M78" s="5">
        <v>7</v>
      </c>
    </row>
    <row r="79" spans="1:19" x14ac:dyDescent="0.25">
      <c r="L79" s="2" t="s">
        <v>128</v>
      </c>
      <c r="M79" s="2">
        <v>1</v>
      </c>
    </row>
    <row r="80" spans="1:19" x14ac:dyDescent="0.25">
      <c r="L80" s="2" t="s">
        <v>81</v>
      </c>
      <c r="M80" s="2">
        <v>1</v>
      </c>
    </row>
    <row r="81" spans="12:13" x14ac:dyDescent="0.25">
      <c r="L81" s="5" t="s">
        <v>82</v>
      </c>
      <c r="M81" s="5">
        <v>4</v>
      </c>
    </row>
    <row r="82" spans="12:13" x14ac:dyDescent="0.25">
      <c r="L82" s="5" t="s">
        <v>177</v>
      </c>
      <c r="M82" s="5">
        <v>36</v>
      </c>
    </row>
    <row r="83" spans="12:13" x14ac:dyDescent="0.25">
      <c r="L83" s="2" t="s">
        <v>129</v>
      </c>
      <c r="M83" s="2">
        <v>1</v>
      </c>
    </row>
    <row r="84" spans="12:13" x14ac:dyDescent="0.25">
      <c r="L84" s="2" t="s">
        <v>130</v>
      </c>
      <c r="M84" s="2">
        <v>3</v>
      </c>
    </row>
    <row r="85" spans="12:13" x14ac:dyDescent="0.25">
      <c r="L85" s="2" t="s">
        <v>86</v>
      </c>
      <c r="M85" s="2">
        <v>1</v>
      </c>
    </row>
    <row r="86" spans="12:13" x14ac:dyDescent="0.25">
      <c r="L86" s="5" t="s">
        <v>178</v>
      </c>
      <c r="M86" s="5">
        <v>2</v>
      </c>
    </row>
    <row r="87" spans="12:13" x14ac:dyDescent="0.25">
      <c r="L87" s="2" t="s">
        <v>132</v>
      </c>
      <c r="M87" s="2">
        <v>4</v>
      </c>
    </row>
    <row r="88" spans="12:13" x14ac:dyDescent="0.25">
      <c r="L88" s="5" t="s">
        <v>181</v>
      </c>
      <c r="M88" s="5">
        <v>4</v>
      </c>
    </row>
    <row r="89" spans="12:13" x14ac:dyDescent="0.25">
      <c r="L89" s="5" t="s">
        <v>179</v>
      </c>
      <c r="M89" s="5">
        <v>2</v>
      </c>
    </row>
    <row r="90" spans="12:13" x14ac:dyDescent="0.25">
      <c r="L90" s="2" t="s">
        <v>180</v>
      </c>
      <c r="M90" s="2">
        <v>1</v>
      </c>
    </row>
    <row r="91" spans="12:13" x14ac:dyDescent="0.25">
      <c r="L91" s="2" t="s">
        <v>133</v>
      </c>
      <c r="M91" s="2">
        <v>1</v>
      </c>
    </row>
    <row r="92" spans="12:13" x14ac:dyDescent="0.25">
      <c r="L92" s="2" t="s">
        <v>134</v>
      </c>
      <c r="M92" s="2">
        <v>1</v>
      </c>
    </row>
    <row r="93" spans="12:13" x14ac:dyDescent="0.25">
      <c r="L93" s="2" t="s">
        <v>93</v>
      </c>
      <c r="M93" s="2">
        <v>1</v>
      </c>
    </row>
    <row r="94" spans="12:13" x14ac:dyDescent="0.25">
      <c r="L94" s="2" t="s">
        <v>138</v>
      </c>
      <c r="M94" s="2">
        <v>2</v>
      </c>
    </row>
    <row r="95" spans="12:13" x14ac:dyDescent="0.25">
      <c r="L95" s="2" t="s">
        <v>189</v>
      </c>
      <c r="M95" s="2">
        <v>1</v>
      </c>
    </row>
    <row r="97" spans="13:13" x14ac:dyDescent="0.25">
      <c r="M97" s="1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Blends by Sample</vt:lpstr>
      <vt:lpstr>Blends Overlap</vt:lpstr>
      <vt:lpstr>Blends complete list</vt:lpstr>
      <vt:lpstr>Blends Grouped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Behrendt</dc:creator>
  <cp:lastModifiedBy>Behrendt</cp:lastModifiedBy>
  <dcterms:created xsi:type="dcterms:W3CDTF">2026-02-12T10:05:02Z</dcterms:created>
  <dcterms:modified xsi:type="dcterms:W3CDTF">2026-02-27T12:02:53Z</dcterms:modified>
</cp:coreProperties>
</file>